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93.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26.xml" ContentType="application/vnd.openxmlformats-officedocument.spreadsheetml.revisionLog+xml"/>
  <Override PartName="/xl/revisions/revisionLog39.xml" ContentType="application/vnd.openxmlformats-officedocument.spreadsheetml.revisionLog+xml"/>
  <Override PartName="/xl/revisions/revisionLog21.xml" ContentType="application/vnd.openxmlformats-officedocument.spreadsheetml.revisionLog+xml"/>
  <Override PartName="/xl/revisions/revisionLog34.xml" ContentType="application/vnd.openxmlformats-officedocument.spreadsheetml.revisionLog+xml"/>
  <Override PartName="/xl/revisions/revisionLog42.xml" ContentType="application/vnd.openxmlformats-officedocument.spreadsheetml.revisionLog+xml"/>
  <Override PartName="/xl/revisions/revisionLog47.xml" ContentType="application/vnd.openxmlformats-officedocument.spreadsheetml.revisionLog+xml"/>
  <Override PartName="/xl/revisions/revisionLog50.xml" ContentType="application/vnd.openxmlformats-officedocument.spreadsheetml.revisionLog+xml"/>
  <Override PartName="/xl/revisions/revisionLog55.xml" ContentType="application/vnd.openxmlformats-officedocument.spreadsheetml.revisionLog+xml"/>
  <Override PartName="/xl/revisions/revisionLog63.xml" ContentType="application/vnd.openxmlformats-officedocument.spreadsheetml.revisionLog+xml"/>
  <Override PartName="/xl/revisions/revisionLog68.xml" ContentType="application/vnd.openxmlformats-officedocument.spreadsheetml.revisionLog+xml"/>
  <Override PartName="/xl/revisions/revisionLog76.xml" ContentType="application/vnd.openxmlformats-officedocument.spreadsheetml.revisionLog+xml"/>
  <Override PartName="/xl/revisions/revisionLog84.xml" ContentType="application/vnd.openxmlformats-officedocument.spreadsheetml.revisionLog+xml"/>
  <Override PartName="/xl/revisions/revisionLog89.xml" ContentType="application/vnd.openxmlformats-officedocument.spreadsheetml.revisionLog+xml"/>
  <Override PartName="/xl/revisions/revisionLog7.xml" ContentType="application/vnd.openxmlformats-officedocument.spreadsheetml.revisionLog+xml"/>
  <Override PartName="/xl/revisions/revisionLog71.xml" ContentType="application/vnd.openxmlformats-officedocument.spreadsheetml.revisionLog+xml"/>
  <Override PartName="/xl/revisions/revisionLog92.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29.xml" ContentType="application/vnd.openxmlformats-officedocument.spreadsheetml.revisionLog+xml"/>
  <Override PartName="/xl/revisions/revisionLog11.xml" ContentType="application/vnd.openxmlformats-officedocument.spreadsheetml.revisionLog+xml"/>
  <Override PartName="/xl/revisions/revisionLog24.xml" ContentType="application/vnd.openxmlformats-officedocument.spreadsheetml.revisionLog+xml"/>
  <Override PartName="/xl/revisions/revisionLog32.xml" ContentType="application/vnd.openxmlformats-officedocument.spreadsheetml.revisionLog+xml"/>
  <Override PartName="/xl/revisions/revisionLog37.xml" ContentType="application/vnd.openxmlformats-officedocument.spreadsheetml.revisionLog+xml"/>
  <Override PartName="/xl/revisions/revisionLog40.xml" ContentType="application/vnd.openxmlformats-officedocument.spreadsheetml.revisionLog+xml"/>
  <Override PartName="/xl/revisions/revisionLog45.xml" ContentType="application/vnd.openxmlformats-officedocument.spreadsheetml.revisionLog+xml"/>
  <Override PartName="/xl/revisions/revisionLog53.xml" ContentType="application/vnd.openxmlformats-officedocument.spreadsheetml.revisionLog+xml"/>
  <Override PartName="/xl/revisions/revisionLog58.xml" ContentType="application/vnd.openxmlformats-officedocument.spreadsheetml.revisionLog+xml"/>
  <Override PartName="/xl/revisions/revisionLog66.xml" ContentType="application/vnd.openxmlformats-officedocument.spreadsheetml.revisionLog+xml"/>
  <Override PartName="/xl/revisions/revisionLog74.xml" ContentType="application/vnd.openxmlformats-officedocument.spreadsheetml.revisionLog+xml"/>
  <Override PartName="/xl/revisions/revisionLog79.xml" ContentType="application/vnd.openxmlformats-officedocument.spreadsheetml.revisionLog+xml"/>
  <Override PartName="/xl/revisions/revisionLog87.xml" ContentType="application/vnd.openxmlformats-officedocument.spreadsheetml.revisionLog+xml"/>
  <Override PartName="/xl/revisions/revisionLog5.xml" ContentType="application/vnd.openxmlformats-officedocument.spreadsheetml.revisionLog+xml"/>
  <Override PartName="/xl/revisions/revisionLog61.xml" ContentType="application/vnd.openxmlformats-officedocument.spreadsheetml.revisionLog+xml"/>
  <Override PartName="/xl/revisions/revisionLog82.xml" ContentType="application/vnd.openxmlformats-officedocument.spreadsheetml.revisionLog+xml"/>
  <Override PartName="/xl/revisions/revisionLog90.xml" ContentType="application/vnd.openxmlformats-officedocument.spreadsheetml.revisionLog+xml"/>
  <Override PartName="/xl/revisions/revisionLog19.xml" ContentType="application/vnd.openxmlformats-officedocument.spreadsheetml.revisionLog+xml"/>
  <Override PartName="/xl/revisions/revisionLog14.xml" ContentType="application/vnd.openxmlformats-officedocument.spreadsheetml.revisionLog+xml"/>
  <Override PartName="/xl/revisions/revisionLog22.xml" ContentType="application/vnd.openxmlformats-officedocument.spreadsheetml.revisionLog+xml"/>
  <Override PartName="/xl/revisions/revisionLog27.xml" ContentType="application/vnd.openxmlformats-officedocument.spreadsheetml.revisionLog+xml"/>
  <Override PartName="/xl/revisions/revisionLog30.xml" ContentType="application/vnd.openxmlformats-officedocument.spreadsheetml.revisionLog+xml"/>
  <Override PartName="/xl/revisions/revisionLog35.xml" ContentType="application/vnd.openxmlformats-officedocument.spreadsheetml.revisionLog+xml"/>
  <Override PartName="/xl/revisions/revisionLog43.xml" ContentType="application/vnd.openxmlformats-officedocument.spreadsheetml.revisionLog+xml"/>
  <Override PartName="/xl/revisions/revisionLog48.xml" ContentType="application/vnd.openxmlformats-officedocument.spreadsheetml.revisionLog+xml"/>
  <Override PartName="/xl/revisions/revisionLog56.xml" ContentType="application/vnd.openxmlformats-officedocument.spreadsheetml.revisionLog+xml"/>
  <Override PartName="/xl/revisions/revisionLog64.xml" ContentType="application/vnd.openxmlformats-officedocument.spreadsheetml.revisionLog+xml"/>
  <Override PartName="/xl/revisions/revisionLog69.xml" ContentType="application/vnd.openxmlformats-officedocument.spreadsheetml.revisionLog+xml"/>
  <Override PartName="/xl/revisions/revisionLog77.xml" ContentType="application/vnd.openxmlformats-officedocument.spreadsheetml.revisionLog+xml"/>
  <Override PartName="/xl/revisions/revisionLog8.xml" ContentType="application/vnd.openxmlformats-officedocument.spreadsheetml.revisionLog+xml"/>
  <Override PartName="/xl/revisions/revisionLog51.xml" ContentType="application/vnd.openxmlformats-officedocument.spreadsheetml.revisionLog+xml"/>
  <Override PartName="/xl/revisions/revisionLog72.xml" ContentType="application/vnd.openxmlformats-officedocument.spreadsheetml.revisionLog+xml"/>
  <Override PartName="/xl/revisions/revisionLog80.xml" ContentType="application/vnd.openxmlformats-officedocument.spreadsheetml.revisionLog+xml"/>
  <Override PartName="/xl/revisions/revisionLog85.xml" ContentType="application/vnd.openxmlformats-officedocument.spreadsheetml.revisionLog+xml"/>
  <Override PartName="/xl/revisions/revisionLog3.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5.xml" ContentType="application/vnd.openxmlformats-officedocument.spreadsheetml.revisionLog+xml"/>
  <Override PartName="/xl/revisions/revisionLog33.xml" ContentType="application/vnd.openxmlformats-officedocument.spreadsheetml.revisionLog+xml"/>
  <Override PartName="/xl/revisions/revisionLog38.xml" ContentType="application/vnd.openxmlformats-officedocument.spreadsheetml.revisionLog+xml"/>
  <Override PartName="/xl/revisions/revisionLog46.xml" ContentType="application/vnd.openxmlformats-officedocument.spreadsheetml.revisionLog+xml"/>
  <Override PartName="/xl/revisions/revisionLog59.xml" ContentType="application/vnd.openxmlformats-officedocument.spreadsheetml.revisionLog+xml"/>
  <Override PartName="/xl/revisions/revisionLog67.xml" ContentType="application/vnd.openxmlformats-officedocument.spreadsheetml.revisionLog+xml"/>
  <Override PartName="/xl/revisions/revisionLog20.xml" ContentType="application/vnd.openxmlformats-officedocument.spreadsheetml.revisionLog+xml"/>
  <Override PartName="/xl/revisions/revisionLog41.xml" ContentType="application/vnd.openxmlformats-officedocument.spreadsheetml.revisionLog+xml"/>
  <Override PartName="/xl/revisions/revisionLog54.xml" ContentType="application/vnd.openxmlformats-officedocument.spreadsheetml.revisionLog+xml"/>
  <Override PartName="/xl/revisions/revisionLog62.xml" ContentType="application/vnd.openxmlformats-officedocument.spreadsheetml.revisionLog+xml"/>
  <Override PartName="/xl/revisions/revisionLog70.xml" ContentType="application/vnd.openxmlformats-officedocument.spreadsheetml.revisionLog+xml"/>
  <Override PartName="/xl/revisions/revisionLog75.xml" ContentType="application/vnd.openxmlformats-officedocument.spreadsheetml.revisionLog+xml"/>
  <Override PartName="/xl/revisions/revisionLog83.xml" ContentType="application/vnd.openxmlformats-officedocument.spreadsheetml.revisionLog+xml"/>
  <Override PartName="/xl/revisions/revisionLog88.xml" ContentType="application/vnd.openxmlformats-officedocument.spreadsheetml.revisionLog+xml"/>
  <Override PartName="/xl/revisions/revisionLog91.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5.xml" ContentType="application/vnd.openxmlformats-officedocument.spreadsheetml.revisionLog+xml"/>
  <Override PartName="/xl/revisions/revisionLog23.xml" ContentType="application/vnd.openxmlformats-officedocument.spreadsheetml.revisionLog+xml"/>
  <Override PartName="/xl/revisions/revisionLog28.xml" ContentType="application/vnd.openxmlformats-officedocument.spreadsheetml.revisionLog+xml"/>
  <Override PartName="/xl/revisions/revisionLog36.xml" ContentType="application/vnd.openxmlformats-officedocument.spreadsheetml.revisionLog+xml"/>
  <Override PartName="/xl/revisions/revisionLog49.xml" ContentType="application/vnd.openxmlformats-officedocument.spreadsheetml.revisionLog+xml"/>
  <Override PartName="/xl/revisions/revisionLog57.xml" ContentType="application/vnd.openxmlformats-officedocument.spreadsheetml.revisionLog+xml"/>
  <Override PartName="/xl/revisions/revisionLog10.xml" ContentType="application/vnd.openxmlformats-officedocument.spreadsheetml.revisionLog+xml"/>
  <Override PartName="/xl/revisions/revisionLog31.xml" ContentType="application/vnd.openxmlformats-officedocument.spreadsheetml.revisionLog+xml"/>
  <Override PartName="/xl/revisions/revisionLog44.xml" ContentType="application/vnd.openxmlformats-officedocument.spreadsheetml.revisionLog+xml"/>
  <Override PartName="/xl/revisions/revisionLog52.xml" ContentType="application/vnd.openxmlformats-officedocument.spreadsheetml.revisionLog+xml"/>
  <Override PartName="/xl/revisions/revisionLog60.xml" ContentType="application/vnd.openxmlformats-officedocument.spreadsheetml.revisionLog+xml"/>
  <Override PartName="/xl/revisions/revisionLog65.xml" ContentType="application/vnd.openxmlformats-officedocument.spreadsheetml.revisionLog+xml"/>
  <Override PartName="/xl/revisions/revisionLog73.xml" ContentType="application/vnd.openxmlformats-officedocument.spreadsheetml.revisionLog+xml"/>
  <Override PartName="/xl/revisions/revisionLog78.xml" ContentType="application/vnd.openxmlformats-officedocument.spreadsheetml.revisionLog+xml"/>
  <Override PartName="/xl/revisions/revisionLog81.xml" ContentType="application/vnd.openxmlformats-officedocument.spreadsheetml.revisionLog+xml"/>
  <Override PartName="/xl/revisions/revisionLog86.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Бюджетное управление\БЮДЖЕТНЫЙ\УТОЧНЕНИЯ ПО БЮДЖЕТУ\УТОЧНЕНИЯ 2025,2026,2027\1. Февраль\Проект Решения\"/>
    </mc:Choice>
  </mc:AlternateContent>
  <bookViews>
    <workbookView xWindow="0" yWindow="0" windowWidth="28800" windowHeight="12345"/>
  </bookViews>
  <sheets>
    <sheet name="2025" sheetId="1" r:id="rId1"/>
  </sheets>
  <definedNames>
    <definedName name="_xlnm._FilterDatabase" localSheetId="0" hidden="1">'2025'!$A$5:$D$101</definedName>
    <definedName name="Z_0ABDCBE0_789A_48C1_9B84_1C1A82B9604B_.wvu.PrintArea" localSheetId="0" hidden="1">'2025'!$A$1:$C$7</definedName>
    <definedName name="Z_0ABDCBE0_789A_48C1_9B84_1C1A82B9604B_.wvu.PrintTitles" localSheetId="0" hidden="1">'2025'!$4:$5</definedName>
    <definedName name="Z_0F22DF55_A5BA_47E9_8393_9C83F3558F7B_.wvu.PrintArea" localSheetId="0" hidden="1">'2025'!$A$1:$D$101</definedName>
    <definedName name="Z_0F22DF55_A5BA_47E9_8393_9C83F3558F7B_.wvu.PrintTitles" localSheetId="0" hidden="1">'2025'!$4:$5</definedName>
    <definedName name="Z_13AB9109_ECCD_4FB1_9737_3D62B4E7DB8F_.wvu.PrintTitles" localSheetId="0" hidden="1">'2025'!$4:$5</definedName>
    <definedName name="Z_13DF3E3E_0023_47B3_BAF6_5BC4F0B04656_.wvu.PrintArea" localSheetId="0" hidden="1">'2025'!$A$1:$C$7</definedName>
    <definedName name="Z_13DF3E3E_0023_47B3_BAF6_5BC4F0B04656_.wvu.PrintTitles" localSheetId="0" hidden="1">'2025'!$4:$5</definedName>
    <definedName name="Z_1BEF2181_BC0A_4660_9AC3_A3A3AEFDA285_.wvu.PrintArea" localSheetId="0" hidden="1">'2025'!$A$1:$C$7</definedName>
    <definedName name="Z_1BEF2181_BC0A_4660_9AC3_A3A3AEFDA285_.wvu.PrintTitles" localSheetId="0" hidden="1">'2025'!$4:$5</definedName>
    <definedName name="Z_1EC7EE25_A658_4E85_A2A1_8E9B28863B9B_.wvu.FilterData" localSheetId="0" hidden="1">'2025'!$A$5:$D$101</definedName>
    <definedName name="Z_260387B0_B1F3_4AAF_947E_15E02CF4B4A4_.wvu.FilterData" localSheetId="0" hidden="1">'2025'!$A$5:$D$101</definedName>
    <definedName name="Z_260387B0_B1F3_4AAF_947E_15E02CF4B4A4_.wvu.PrintArea" localSheetId="0" hidden="1">'2025'!$A$1:$D$102</definedName>
    <definedName name="Z_260387B0_B1F3_4AAF_947E_15E02CF4B4A4_.wvu.PrintTitles" localSheetId="0" hidden="1">'2025'!$4:$5</definedName>
    <definedName name="Z_2D3D08B4_F1A7_4138_B102_6B6CEB6CB6B0_.wvu.FilterData" localSheetId="0" hidden="1">'2025'!$A$5:$D$101</definedName>
    <definedName name="Z_2D3D08B4_F1A7_4138_B102_6B6CEB6CB6B0_.wvu.PrintArea" localSheetId="0" hidden="1">'2025'!$A$1:$D$101</definedName>
    <definedName name="Z_2D3D08B4_F1A7_4138_B102_6B6CEB6CB6B0_.wvu.PrintTitles" localSheetId="0" hidden="1">'2025'!$4:$5</definedName>
    <definedName name="Z_2F2D4588_6E7D_4C01_84EC_2590D30565A3_.wvu.FilterData" localSheetId="0" hidden="1">'2025'!$A$5:$D$101</definedName>
    <definedName name="Z_386467DA_AE54_48DD_A0C0_0F29318F2700_.wvu.PrintTitles" localSheetId="0" hidden="1">'2025'!$4:$5</definedName>
    <definedName name="Z_3A7649EB_CB46_4E6A_8B16_54BF0E149286_.wvu.FilterData" localSheetId="0" hidden="1">'2025'!$A$5:$D$101</definedName>
    <definedName name="Z_41F1A14C_1DD9_487B_B2DB_6B6556D0A23B_.wvu.FilterData" localSheetId="0" hidden="1">'2025'!$A$5:$D$101</definedName>
    <definedName name="Z_4ABA199E_B092_4A02_A69D_2C30EEAEB7DF_.wvu.FilterData" localSheetId="0" hidden="1">'2025'!$A$5:$D$101</definedName>
    <definedName name="Z_4B008652_EB4E_47D9_A4E0_76EDD7226D58_.wvu.FilterData" localSheetId="0" hidden="1">'2025'!$A$5:$D$101</definedName>
    <definedName name="Z_54D3BCF1_2C0B_42E0_B856_B74ED4DD1A00_.wvu.FilterData" localSheetId="0" hidden="1">'2025'!$A$5:$D$101</definedName>
    <definedName name="Z_54D3BCF1_2C0B_42E0_B856_B74ED4DD1A00_.wvu.PrintArea" localSheetId="0" hidden="1">'2025'!$A$1:$D$102</definedName>
    <definedName name="Z_58A50FC9_6F17_43B0_B0C0_903F08D6B6CB_.wvu.PrintArea" localSheetId="0" hidden="1">'2025'!$A$1:$C$7</definedName>
    <definedName name="Z_58A50FC9_6F17_43B0_B0C0_903F08D6B6CB_.wvu.PrintTitles" localSheetId="0" hidden="1">'2025'!$4:$5</definedName>
    <definedName name="Z_58A50FC9_6F17_43B0_B0C0_903F08D6B6CB_.wvu.Rows" localSheetId="0" hidden="1">'2025'!#REF!</definedName>
    <definedName name="Z_58EA18CC_91E9_4FF5_A1BC_86C89561BEAB_.wvu.PrintArea" localSheetId="0" hidden="1">'2025'!$A$1:$C$7</definedName>
    <definedName name="Z_58EA18CC_91E9_4FF5_A1BC_86C89561BEAB_.wvu.PrintTitles" localSheetId="0" hidden="1">'2025'!$4:$5</definedName>
    <definedName name="Z_5F0F2925_4F64_41C1_B986_29C5EDB3CF4C_.wvu.PrintArea" localSheetId="0" hidden="1">'2025'!$A$1:$C$7</definedName>
    <definedName name="Z_5F0F2925_4F64_41C1_B986_29C5EDB3CF4C_.wvu.PrintTitles" localSheetId="0" hidden="1">'2025'!$4:$5</definedName>
    <definedName name="Z_60C30FEB_1FB3_474C_9299_1E0A4BF2E9C9_.wvu.FilterData" localSheetId="0" hidden="1">'2025'!$A$5:$D$101</definedName>
    <definedName name="Z_6534CE37_72FC_43CD_938E_9C2B8BA655A2_.wvu.PrintArea" localSheetId="0" hidden="1">'2025'!$A$1:$D$101</definedName>
    <definedName name="Z_6534CE37_72FC_43CD_938E_9C2B8BA655A2_.wvu.PrintTitles" localSheetId="0" hidden="1">'2025'!$4:$5</definedName>
    <definedName name="Z_677A1C2C_215F_4102_BEBC_58D3B87647DE_.wvu.PrintTitles" localSheetId="0" hidden="1">'2025'!$4:$5</definedName>
    <definedName name="Z_74B37B9C_2526_431A_B55C_D4A4048B8181_.wvu.PrintTitles" localSheetId="0" hidden="1">'2025'!$4:$5</definedName>
    <definedName name="Z_7AAF5922_39F8_4282_B83D_A48B18C8B156_.wvu.PrintArea" localSheetId="0" hidden="1">'2025'!$A$1:$D$102</definedName>
    <definedName name="Z_7AAF5922_39F8_4282_B83D_A48B18C8B156_.wvu.PrintTitles" localSheetId="0" hidden="1">'2025'!$4:$5</definedName>
    <definedName name="Z_83FC16B2_AB5B_42E6_9789_789950EC3674_.wvu.FilterData" localSheetId="0" hidden="1">'2025'!$A$5:$D$101</definedName>
    <definedName name="Z_8ADB82F7_BC94_4A32_9680_8CFBAC1E956D_.wvu.FilterData" localSheetId="0" hidden="1">'2025'!$A$5:$D$101</definedName>
    <definedName name="Z_8ADB82F7_BC94_4A32_9680_8CFBAC1E956D_.wvu.PrintTitles" localSheetId="0" hidden="1">'2025'!$4:$5</definedName>
    <definedName name="Z_931DED2C_B075_4BDA_B66E_CCF213D95CD9_.wvu.FilterData" localSheetId="0" hidden="1">'2025'!$A$5:$D$101</definedName>
    <definedName name="Z_9D807E20_0DCE_4079_B453_713D96B99B15_.wvu.PrintTitles" localSheetId="0" hidden="1">'2025'!$4:$5</definedName>
    <definedName name="Z_9E1457AD_2F1E_40DE_98F3_31869029BCA4_.wvu.PrintArea" localSheetId="0" hidden="1">'2025'!$A$1:$C$7</definedName>
    <definedName name="Z_9E1457AD_2F1E_40DE_98F3_31869029BCA4_.wvu.PrintTitles" localSheetId="0" hidden="1">'2025'!$4:$5</definedName>
    <definedName name="Z_AF030647_8264_4336_A0BC_EB17CF61641D_.wvu.PrintArea" localSheetId="0" hidden="1">'2025'!$A$1:$C$7</definedName>
    <definedName name="Z_AF030647_8264_4336_A0BC_EB17CF61641D_.wvu.PrintTitles" localSheetId="0" hidden="1">'2025'!$4:$5</definedName>
    <definedName name="Z_B0F5B057_653B_4F95_BADE_41F17396D177_.wvu.PrintTitles" localSheetId="0" hidden="1">'2025'!$4:$5</definedName>
    <definedName name="Z_B5CCC4EB_92BC_43D9_924D_664E3C8D0E71_.wvu.FilterData" localSheetId="0" hidden="1">'2025'!$A$5:$D$101</definedName>
    <definedName name="Z_B84562ED_3DF8_4BD8_9143_6C7389377226_.wvu.FilterData" localSheetId="0" hidden="1">'2025'!$A$5:$D$101</definedName>
    <definedName name="Z_BB73421A_68EE_498B_9F37_5A53E98C0102_.wvu.FilterData" localSheetId="0" hidden="1">'2025'!$A$5:$D$101</definedName>
    <definedName name="Z_BC1DE83E_639E_483B_8415_9C0564827C30_.wvu.PrintArea" localSheetId="0" hidden="1">'2025'!$A$1:$C$7</definedName>
    <definedName name="Z_BC1DE83E_639E_483B_8415_9C0564827C30_.wvu.PrintTitles" localSheetId="0" hidden="1">'2025'!$4:$5</definedName>
    <definedName name="Z_C05F61D9_2CE1_4F8D_A59F_231C44DC7E34_.wvu.PrintArea" localSheetId="0" hidden="1">'2025'!$A$1:$D$101</definedName>
    <definedName name="Z_C05F61D9_2CE1_4F8D_A59F_231C44DC7E34_.wvu.PrintTitles" localSheetId="0" hidden="1">'2025'!$4:$5</definedName>
    <definedName name="Z_C4F1229C_F644_49BB_B399_CB0E66F0A536_.wvu.FilterData" localSheetId="0" hidden="1">'2025'!$A$5:$D$101</definedName>
    <definedName name="Z_C4F1229C_F644_49BB_B399_CB0E66F0A536_.wvu.PrintArea" localSheetId="0" hidden="1">'2025'!$A$1:$D$101</definedName>
    <definedName name="Z_C4F1229C_F644_49BB_B399_CB0E66F0A536_.wvu.PrintTitles" localSheetId="0" hidden="1">'2025'!$4:$5</definedName>
    <definedName name="Z_C8D036FD_6252_4C96_8E78_CCAB73F7DDF8_.wvu.FilterData" localSheetId="0" hidden="1">'2025'!$A$5:$D$101</definedName>
    <definedName name="Z_C970CA83_32AE_4431_A484_D39AFCC7C600_.wvu.FilterData" localSheetId="0" hidden="1">'2025'!$A$5:$D$101</definedName>
    <definedName name="Z_C970CA83_32AE_4431_A484_D39AFCC7C600_.wvu.PrintArea" localSheetId="0" hidden="1">'2025'!$A$1:$D$101</definedName>
    <definedName name="Z_C970CA83_32AE_4431_A484_D39AFCC7C600_.wvu.PrintTitles" localSheetId="0" hidden="1">'2025'!$4:$5</definedName>
    <definedName name="Z_D326E2AB_ACB2_49E2_B206_F1E47CB120D3_.wvu.FilterData" localSheetId="0" hidden="1">'2025'!$A$5:$D$101</definedName>
    <definedName name="Z_D67D0B2C_3E73_4124_8533_50B50CCB7689_.wvu.PrintTitles" localSheetId="0" hidden="1">'2025'!$4:$5</definedName>
    <definedName name="Z_D8163073_459B_4CC1_A84A_17AEAE2E4AA8_.wvu.PrintTitles" localSheetId="0" hidden="1">'2025'!$4:$5</definedName>
    <definedName name="Z_D963C193_9B68_47A7_AFD2_A31FAC2CD833_.wvu.FilterData" localSheetId="0" hidden="1">'2025'!$A$5:$D$101</definedName>
    <definedName name="Z_D963C193_9B68_47A7_AFD2_A31FAC2CD833_.wvu.PrintTitles" localSheetId="0" hidden="1">'2025'!$4:$5</definedName>
    <definedName name="Z_DCA91301_5B54_4759_973D_532AD1A8E537_.wvu.FilterData" localSheetId="0" hidden="1">'2025'!$A$5:$D$101</definedName>
    <definedName name="Z_DCA91301_5B54_4759_973D_532AD1A8E537_.wvu.PrintTitles" localSheetId="0" hidden="1">'2025'!$4:$5</definedName>
    <definedName name="Z_E416D21D_DE6A_424D_8236_BE4A86849BC7_.wvu.FilterData" localSheetId="0" hidden="1">'2025'!$A$5:$D$101</definedName>
    <definedName name="Z_E6F5D563_72F7_4B76_A0D3_D57D74D01F2C_.wvu.PrintArea" localSheetId="0" hidden="1">'2025'!$A$1:$D$101</definedName>
    <definedName name="Z_E6F5D563_72F7_4B76_A0D3_D57D74D01F2C_.wvu.PrintTitles" localSheetId="0" hidden="1">'2025'!$4:$5</definedName>
    <definedName name="Z_EA904501_275C_461C_BCF8_DADB9AF1ADB5_.wvu.PrintArea" localSheetId="0" hidden="1">'2025'!$A$1:$C$7</definedName>
    <definedName name="Z_EA904501_275C_461C_BCF8_DADB9AF1ADB5_.wvu.PrintTitles" localSheetId="0" hidden="1">'2025'!$4:$5</definedName>
    <definedName name="Z_EB28D264_FF91_43EB_9F8F_8535A6DDCD1A_.wvu.FilterData" localSheetId="0" hidden="1">'2025'!$A$5:$D$101</definedName>
    <definedName name="Z_F1845C8C_E450_491E_87F6_3A3ADFD87BBB_.wvu.PrintTitles" localSheetId="0" hidden="1">'2025'!$4:$5</definedName>
    <definedName name="Z_F59AD919_7FD1_4BB0_B86D_264A895B1B9E_.wvu.FilterData" localSheetId="0" hidden="1">'2025'!$A$5:$D$101</definedName>
    <definedName name="Z_F59AD919_7FD1_4BB0_B86D_264A895B1B9E_.wvu.PrintArea" localSheetId="0" hidden="1">'2025'!$A$1:$D$101</definedName>
    <definedName name="Z_F59AD919_7FD1_4BB0_B86D_264A895B1B9E_.wvu.PrintTitles" localSheetId="0" hidden="1">'2025'!$4:$5</definedName>
    <definedName name="Z_F80D0614_8756_4BC2_9034_E0568456CC46_.wvu.FilterData" localSheetId="0" hidden="1">'2025'!$A$5:$D$101</definedName>
    <definedName name="Z_FE700556_A21A_427A_B4E3_34D40A12E76F_.wvu.FilterData" localSheetId="0" hidden="1">'2025'!$A$5:$D$101</definedName>
    <definedName name="_xlnm.Print_Titles" localSheetId="0">'2025'!$4:$5</definedName>
    <definedName name="_xlnm.Print_Area" localSheetId="0">'2025'!$A$1:$D$101</definedName>
  </definedNames>
  <calcPr calcId="162913"/>
  <customWorkbookViews>
    <customWorkbookView name="Бессмертных Людмила Александровна - Личное представление" guid="{C4F1229C-F644-49BB-B399-CB0E66F0A536}" mergeInterval="0" personalView="1" maximized="1" xWindow="-8" yWindow="-8" windowWidth="1936" windowHeight="1056" activeSheetId="1"/>
    <customWorkbookView name="Решетникова Ирина Александровна - Личное представление" guid="{2D3D08B4-F1A7-4138-B102-6B6CEB6CB6B0}" mergeInterval="0" personalView="1" maximized="1" xWindow="-8" yWindow="-8" windowWidth="1936" windowHeight="1056" activeSheetId="1"/>
    <customWorkbookView name="Сигильетова Анна Ивановна - Личное представление" guid="{C970CA83-32AE-4431-A484-D39AFCC7C600}" mergeInterval="0" personalView="1" maximized="1" xWindow="-8" yWindow="-8" windowWidth="1936" windowHeight="1056" activeSheetId="1"/>
    <customWorkbookView name="Петровская Анна Игоревна - Личное представление" guid="{F59AD919-7FD1-4BB0-B86D-264A895B1B9E}" mergeInterval="0" personalView="1" maximized="1" xWindow="-8" yWindow="-8" windowWidth="1936" windowHeight="1056" activeSheetId="1"/>
    <customWorkbookView name="Белова Татьяна Владимировна - Личное представление" guid="{C05F61D9-2CE1-4F8D-A59F-231C44DC7E34}" mergeInterval="0" personalView="1" maximized="1" xWindow="-9" yWindow="-9" windowWidth="1938" windowHeight="1050" activeSheetId="1"/>
    <customWorkbookView name="Теляга Инна Альбертовна - Личное представление" guid="{D8163073-459B-4CC1-A84A-17AEAE2E4AA8}" mergeInterval="0" personalView="1" xWindow="65" windowWidth="1855" windowHeight="1040" activeSheetId="3"/>
    <customWorkbookView name="Михайлишина Оксана Николаевна - Личное представление" guid="{6534CE37-72FC-43CD-938E-9C2B8BA655A2}" mergeInterval="0" personalView="1" maximized="1" xWindow="-8" yWindow="-8" windowWidth="1936" windowHeight="1056" activeSheetId="1"/>
    <customWorkbookView name="Клименко Ольга Александровна - Личное представление" guid="{677A1C2C-215F-4102-BEBC-58D3B87647DE}" mergeInterval="0" personalView="1" maximized="1" xWindow="-8" yWindow="-8" windowWidth="1936" windowHeight="1056" activeSheetId="1"/>
    <customWorkbookView name="Верба Аксана Николаевна - Личное представление" guid="{F1845C8C-E450-491E-87F6-3A3ADFD87BBB}" mergeInterval="0" personalView="1" maximized="1" windowWidth="1177" windowHeight="741" activeSheetId="1" showComments="commIndAndComment"/>
    <customWorkbookView name="Плесовских ИА - Личное представление" guid="{1BEF2181-BC0A-4660-9AC3-A3A3AEFDA285}" mergeInterval="0" personalView="1" maximized="1" xWindow="1" yWindow="1" windowWidth="1276" windowHeight="794" activeSheetId="1"/>
    <customWorkbookView name="Крылова Людмила Петровна - Личное представление" guid="{0ABDCBE0-789A-48C1-9B84-1C1A82B9604B}" mergeInterval="0" personalView="1" maximized="1" xWindow="1" yWindow="1" windowWidth="1221" windowHeight="731" activeSheetId="1"/>
    <customWorkbookView name="Шаповалова Людмила Николаевна - Личное представление" guid="{5F0F2925-4F64-41C1-B986-29C5EDB3CF4C}" mergeInterval="0" personalView="1" maximized="1" xWindow="1" yWindow="1" windowWidth="1276" windowHeight="748" activeSheetId="1"/>
    <customWorkbookView name="Шульц Любовь Георгиевна - Личное представление" guid="{BC1DE83E-639E-483B-8415-9C0564827C30}" mergeInterval="0" personalView="1" maximized="1" windowWidth="1596" windowHeight="655" activeSheetId="1"/>
    <customWorkbookView name="Кожапенко Ольга Александровна - Личное представление" guid="{58EA18CC-91E9-4FF5-A1BC-86C89561BEAB}" mergeInterval="0" personalView="1" maximized="1" windowWidth="1276" windowHeight="773" activeSheetId="1"/>
    <customWorkbookView name="Василенко Галина Михайловна - Личное представление" guid="{13DF3E3E-0023-47B3-BAF6-5BC4F0B04656}" mergeInterval="0" personalView="1" maximized="1" xWindow="1" yWindow="1" windowWidth="1276" windowHeight="748" activeSheetId="1"/>
    <customWorkbookView name="Шипицина Екатерина Васильевна - Личное представление" guid="{AF030647-8264-4336-A0BC-EB17CF61641D}" mergeInterval="0" personalView="1" windowWidth="1916" windowHeight="835" activeSheetId="1"/>
    <customWorkbookView name="Теляга ИА - Личное представление" guid="{58A50FC9-6F17-43B0-B0C0-903F08D6B6CB}" mergeInterval="0" personalView="1" maximized="1" xWindow="1" yWindow="1" windowWidth="1276" windowHeight="794" activeSheetId="1"/>
    <customWorkbookView name="Алексанина Виктория Олеговна - Личное представление" guid="{9E1457AD-2F1E-40DE-98F3-31869029BCA4}" mergeInterval="0" personalView="1" maximized="1" xWindow="-8" yWindow="-8" windowWidth="1936" windowHeight="1056" activeSheetId="1"/>
    <customWorkbookView name="Куленко Марина  Николаевна - Личное представление" guid="{31EBE298-72ED-49A3-88F5-87F98A6F238B}" mergeInterval="0" personalView="1" maximized="1" windowWidth="1258" windowHeight="682" activeSheetId="1"/>
    <customWorkbookView name="Рябоконова Екатерина Николаевна - Личное представление" guid="{74B37B9C-2526-431A-B55C-D4A4048B8181}" mergeInterval="0" personalView="1" maximized="1" xWindow="-8" yWindow="-8" windowWidth="1936" windowHeight="1056" activeSheetId="3"/>
    <customWorkbookView name="Руднева Ольга Георгиевна - Личное представление" guid="{9D807E20-0DCE-4079-B453-713D96B99B15}" mergeInterval="0" personalView="1" xWindow="-8" yWindow="-8" windowWidth="1928" windowHeight="1056" activeSheetId="1" showComments="commIndAndComment"/>
    <customWorkbookView name="Грицканюк Диана Александровна - Личное представление" guid="{13AB9109-ECCD-4FB1-9737-3D62B4E7DB8F}" mergeInterval="0" personalView="1" maximized="1" xWindow="-8" yWindow="-8" windowWidth="1936" windowHeight="1056" activeSheetId="1"/>
    <customWorkbookView name="Морозова Анна Александровна - Личное представление" guid="{386467DA-AE54-48DD-A0C0-0F29318F2700}" mergeInterval="0" personalView="1" maximized="1" xWindow="-8" yWindow="-8" windowWidth="1936" windowHeight="1056" activeSheetId="1"/>
    <customWorkbookView name="Кадырова Виктория Олеговна - Личное представление" guid="{B0F5B057-653B-4F95-BADE-41F17396D177}" mergeInterval="0" personalView="1" maximized="1" xWindow="-8" yWindow="-8" windowWidth="1936" windowHeight="1056" activeSheetId="1"/>
    <customWorkbookView name="Зенина Анна Эдуардовна - Личное представление" guid="{7AAF5922-39F8-4282-B83D-A48B18C8B156}" mergeInterval="0" personalView="1" maximized="1" windowWidth="1916" windowHeight="796" activeSheetId="1"/>
    <customWorkbookView name="Карелина Наталья Игоревна - Личное представление" guid="{D67D0B2C-3E73-4124-8533-50B50CCB7689}" mergeInterval="0" personalView="1" maximized="1" xWindow="-8" yWindow="-8" windowWidth="1936" windowHeight="1056" activeSheetId="1"/>
    <customWorkbookView name="Давыдова Ольга Александровна - Личное представление" guid="{0F22DF55-A5BA-47E9-8393-9C83F3558F7B}" mergeInterval="0" personalView="1" maximized="1" xWindow="-8" yWindow="-8" windowWidth="1936" windowHeight="1056" activeSheetId="1"/>
    <customWorkbookView name="Насонова Светлана Владимировна - Личное представление" guid="{E6F5D563-72F7-4B76-A0D3-D57D74D01F2C}" mergeInterval="0" personalView="1" maximized="1" xWindow="-8" yWindow="-8" windowWidth="1936" windowHeight="1056" activeSheetId="1"/>
    <customWorkbookView name="Кузьмина Светлана Юрьевна - Личное представление" guid="{DCA91301-5B54-4759-973D-532AD1A8E537}" mergeInterval="0" personalView="1" xWindow="42" yWindow="16" windowWidth="1827" windowHeight="1011" activeSheetId="1"/>
    <customWorkbookView name="Кирилюк Елена Викторовна - Личное представление" guid="{8ADB82F7-BC94-4A32-9680-8CFBAC1E956D}" mergeInterval="0" personalView="1" maximized="1" xWindow="-8" yWindow="-8" windowWidth="1936" windowHeight="1056" activeSheetId="1"/>
    <customWorkbookView name="Шмидт Татьяна Николаевна - Личное представление" guid="{D963C193-9B68-47A7-AFD2-A31FAC2CD833}" mergeInterval="0" personalView="1" maximized="1" xWindow="-8" yWindow="-8" windowWidth="1936" windowHeight="1056" activeSheetId="1"/>
    <customWorkbookView name="Гудкова Ирина Витальевна - Личное представление" guid="{54D3BCF1-2C0B-42E0-B856-B74ED4DD1A00}" mergeInterval="0" personalView="1" maximized="1" xWindow="-8" yWindow="-8" windowWidth="1936" windowHeight="1056" activeSheetId="1" showComments="commIndAndComment"/>
    <customWorkbookView name="Жукова Евгения Александровна - Личное представление" guid="{260387B0-B1F3-4AAF-947E-15E02CF4B4A4}" mergeInterval="0" personalView="1" maximized="1" xWindow="-8" yWindow="-8" windowWidth="1936" windowHeight="1056" activeSheetId="1"/>
  </customWorkbookViews>
</workbook>
</file>

<file path=xl/calcChain.xml><?xml version="1.0" encoding="utf-8"?>
<calcChain xmlns="http://schemas.openxmlformats.org/spreadsheetml/2006/main">
  <c r="B47" i="1" l="1"/>
  <c r="B37" i="1"/>
  <c r="B100" i="1"/>
  <c r="B97" i="1" l="1"/>
  <c r="B96" i="1" l="1"/>
  <c r="B95" i="1" s="1"/>
  <c r="B42" i="1" l="1"/>
  <c r="B34" i="1" s="1"/>
  <c r="B49" i="1"/>
  <c r="B29" i="1" l="1"/>
  <c r="B91" i="1"/>
  <c r="B55" i="1"/>
  <c r="B68" i="1"/>
  <c r="B67" i="1"/>
  <c r="B66" i="1"/>
  <c r="B81" i="1"/>
  <c r="B80" i="1"/>
  <c r="B26" i="1"/>
  <c r="B79" i="1"/>
  <c r="B78" i="1"/>
  <c r="B77" i="1"/>
  <c r="B21" i="1"/>
  <c r="B90" i="1" l="1"/>
  <c r="B65" i="1"/>
  <c r="B54" i="1" s="1"/>
  <c r="B32" i="1" l="1"/>
  <c r="B28" i="1" l="1"/>
  <c r="B25" i="1"/>
  <c r="B24" i="1" s="1"/>
  <c r="B20" i="1"/>
  <c r="B19" i="1" s="1"/>
  <c r="B89" i="1" l="1"/>
  <c r="B88" i="1" s="1"/>
  <c r="B86" i="1"/>
  <c r="B82" i="1"/>
  <c r="B75" i="1" l="1"/>
  <c r="B73" i="1"/>
  <c r="B70" i="1" l="1"/>
  <c r="B69" i="1" l="1"/>
  <c r="B16" i="1"/>
  <c r="B14" i="1" s="1"/>
  <c r="B13" i="1" s="1"/>
  <c r="B9" i="1" l="1"/>
  <c r="B8" i="1" l="1"/>
  <c r="B93" i="1" s="1"/>
  <c r="B101" i="1" s="1"/>
</calcChain>
</file>

<file path=xl/sharedStrings.xml><?xml version="1.0" encoding="utf-8"?>
<sst xmlns="http://schemas.openxmlformats.org/spreadsheetml/2006/main" count="190" uniqueCount="156">
  <si>
    <t>ИТОГО РАСХОДОВ:</t>
  </si>
  <si>
    <t>ПОЯСНИТЕЛЬНАЯ ЗАПИСКА</t>
  </si>
  <si>
    <t>тыс. рублей</t>
  </si>
  <si>
    <t>Правовое основание, регламентирующее расходное обязательство муниципального образования</t>
  </si>
  <si>
    <t xml:space="preserve">Обоснование заявляемой потребности </t>
  </si>
  <si>
    <t>департамент по социальной политике администрации города Нижневартовска</t>
  </si>
  <si>
    <t>администрация города Нижневартовска</t>
  </si>
  <si>
    <t>Увеличение объемов бюджетных ассигнований</t>
  </si>
  <si>
    <t>департамент образования администрации города Нижневартовска</t>
  </si>
  <si>
    <t>департамент финансов администрации города Нижневартовска</t>
  </si>
  <si>
    <t>департамент жилищно-коммунального хозяйства администрации города Нижневартовска</t>
  </si>
  <si>
    <t>Муниципальная программа "Развитие социальной сферы города Нижневартовска"</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</si>
  <si>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t>
  </si>
  <si>
    <t>Муниципальная программа "Развитие образования города Нижневартовска"</t>
  </si>
  <si>
    <t>Муниципальная программа "Капитальное строительство и реконструкция объектов города Нижневартовска"</t>
  </si>
  <si>
    <t>Муниципальная программа "Молодежь Нижневартовска"</t>
  </si>
  <si>
    <t>Муниципальная программа "Социальная поддержка и социальная помощь для отдельных категорий граждан в городе Нижневартовске"</t>
  </si>
  <si>
    <t>Муниципальная программа "Профилактика правонарушений и терроризма в городе Нижневартовске"</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</si>
  <si>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t>
  </si>
  <si>
    <t>2025 год</t>
  </si>
  <si>
    <r>
      <t xml:space="preserve">Объем бюджетных ассигнований, 
</t>
    </r>
    <r>
      <rPr>
        <sz val="14"/>
        <rFont val="Times New Roman"/>
        <family val="1"/>
        <charset val="204"/>
      </rPr>
      <t>тыс. рублей</t>
    </r>
  </si>
  <si>
    <t>по расходам, выносимым на рассмотрение Думы города Нижневартовска на февраль 2025 года</t>
  </si>
  <si>
    <t>Наименование (муниципальная программа, непрограммные направления деятельности, структурный элемент, направление расходов)</t>
  </si>
  <si>
    <r>
      <t>Комплекс процессных мероприятий "Создание условий для развития культуры и искусства, сохранения и популяризации культурных ценностей, развития библиотечного обслуживания и обеспечения доступа населения к информации" (</t>
    </r>
    <r>
      <rPr>
        <i/>
        <sz val="14"/>
        <rFont val="Times New Roman"/>
        <family val="1"/>
        <charset val="204"/>
      </rPr>
      <t>расходы на обеспечение деятельности (оказание услуг, выполнение работ) муниципальных учреждений</t>
    </r>
    <r>
      <rPr>
        <sz val="14"/>
        <rFont val="Times New Roman"/>
        <family val="1"/>
        <charset val="204"/>
      </rPr>
      <t>)</t>
    </r>
  </si>
  <si>
    <t>Пункт 16 части 1 статьи 16 Федерального закона от 06.10.2003 №131-ФЗ "Об общих принципах организации местного самоуправления в Российской Федерации"; распоряжение Правительства Тюменской области от 15.11.2024 №1136-рп</t>
  </si>
  <si>
    <t>Пункт 5 части 1 статьи 16 Федерального закона от 06.10.2003 №131-ФЗ "Об общих принципах организации местного самоуправления в Российской Федерации"</t>
  </si>
  <si>
    <t>Муниципальная программа "Оздоровление экологической обстановки в городе Нижневартовске"</t>
  </si>
  <si>
    <t>Непрограммные направления деятельности:</t>
  </si>
  <si>
    <t>Пункт 25 части 1 статьи 16 Федерального закона от 06.10.2003 №131-ФЗ "Об общих принципах организации местного самоуправления в Российской Федерации"</t>
  </si>
  <si>
    <r>
      <rPr>
        <sz val="14"/>
        <rFont val="Times New Roman"/>
        <family val="1"/>
        <charset val="204"/>
      </rPr>
      <t>Комплекс процессных мероприятий "Содержание автомобильных дорог общего пользования местного значения и повышение уровня безопасности дорожного движения"</t>
    </r>
    <r>
      <rPr>
        <b/>
        <sz val="14"/>
        <rFont val="Times New Roman"/>
        <family val="1"/>
        <charset val="204"/>
      </rPr>
      <t xml:space="preserve"> </t>
    </r>
    <r>
      <rPr>
        <i/>
        <sz val="14"/>
        <rFont val="Times New Roman"/>
        <family val="1"/>
        <charset val="204"/>
      </rPr>
      <t>(расходы на обеспечение деятельности (оказание услуг, выполнение работ) муниципальных учреждений)</t>
    </r>
  </si>
  <si>
    <t>Муниципальная программа "Формирование современной городской среды в муниципальном образовании город Нижневартовск"</t>
  </si>
  <si>
    <t>Пункт 25 части 1 статьи 16  Федерального закона от 06.10.2003 №131-ФЗ "Об общих принципах организации местного самоуправления в Российской Федерации"</t>
  </si>
  <si>
    <t xml:space="preserve">Комплекс процессных мероприятий "Благоустройство общественных территорий" </t>
  </si>
  <si>
    <t>Муниципальная программа "Развитие жилищно-коммунального хозяйства в городе Нижневартовске"</t>
  </si>
  <si>
    <r>
      <t xml:space="preserve">Комплекс процессных мероприятий "Совершенствование пожарной безопасности, укрепление противопожарной защиты территории города" </t>
    </r>
    <r>
      <rPr>
        <i/>
        <sz val="14"/>
        <rFont val="Times New Roman"/>
        <family val="1"/>
        <charset val="204"/>
      </rPr>
      <t>(создание и содержание резервов материальных ресурсов (запасов) для предупреждения, ликвидации чрезвычайных ситуаций в целях гражданской обороны)</t>
    </r>
  </si>
  <si>
    <r>
      <t xml:space="preserve">Комплекс процессных мероприятий "Реализация управленческих функций в области жилищно-коммунального хозяйства и создание условий для осуществления эффективной деятельности муниципальных учреждений" </t>
    </r>
    <r>
      <rPr>
        <i/>
        <sz val="14"/>
        <rFont val="Times New Roman"/>
        <family val="1"/>
        <charset val="204"/>
      </rPr>
      <t>(расходы на обеспечение деятельности (оказание услуг, выполнение работ) муниципальных учреждений)</t>
    </r>
  </si>
  <si>
    <t>Пункты 20, 25 части 1 статьи 16 Федерального закона от 06.10.2003 №131-ФЗ "Об общих принципах организации местного самоуправления в Российской Федерации"</t>
  </si>
  <si>
    <t>Пункт 10 части 1 статьи 16 Федерального закона от 06.10.2003 №131-ФЗ "Об общих принципах организации местного самоуправления в Российской Федерации"</t>
  </si>
  <si>
    <t>Пункт 17 части 1 статьи 16 Федерального закона от 06.10.2003 №131-ФЗ "Об общих принципах организации местного самоуправления в Российской Федерации"</t>
  </si>
  <si>
    <r>
      <t xml:space="preserve">Комплекс процессных мероприятий "Социальная интеграция представителей отдельных категорий граждан" </t>
    </r>
    <r>
      <rPr>
        <i/>
        <sz val="14"/>
        <rFont val="Times New Roman"/>
        <family val="1"/>
        <charset val="204"/>
      </rPr>
      <t>(участие гражданских сообществ отдельных категорий граждан в социальной, культурной, общественной жизни города)</t>
    </r>
  </si>
  <si>
    <t>Остаток средств на счете по учету средств бюджета города на 01.01.2025 (средства резервного фонда Правительства Тюменской области, имеющие целевое назначение) на изготовление микрофильмов и цифровых копий газет для МБУ "Библиотечно-информационная система".</t>
  </si>
  <si>
    <r>
      <t>Комплекс процессных мероприятий "Профилактика незаконного потребления наркотических средств, психотропных веществ"</t>
    </r>
    <r>
      <rPr>
        <i/>
        <sz val="14"/>
        <rFont val="Times New Roman"/>
        <family val="1"/>
        <charset val="204"/>
      </rPr>
      <t xml:space="preserve"> (реализация мероприятий по профилактике незаконного потребления наркотических средств, психотропных веществ)</t>
    </r>
  </si>
  <si>
    <r>
      <t>Комплекс процессных мероприятий "Создание условий для обеспечения деятельности учреждений, подведомственных департаменту по социальной политике администрации города" (</t>
    </r>
    <r>
      <rPr>
        <i/>
        <sz val="14"/>
        <rFont val="Times New Roman"/>
        <family val="1"/>
        <charset val="204"/>
      </rPr>
      <t>реализация мероприятий по обеспечению доступности объектов и услуг для инвалидов и других маломобильных групп населения</t>
    </r>
    <r>
      <rPr>
        <sz val="14"/>
        <rFont val="Times New Roman"/>
        <family val="1"/>
        <charset val="204"/>
      </rPr>
      <t>)</t>
    </r>
  </si>
  <si>
    <t xml:space="preserve">Пункт 7.1 части 1 статьи 16 Федерального закона от 06.10.2003 №131-ФЗ "Об общих принципах организации местного самоуправления в Российской Федерации"; подпункты а, б пункта 23 постановления Правительства Российской Федерации от 25.03.2015 №272 "Об утверждении требований к антитеррористической защищенности мест массового пребывания людей и объектов (территорий), подлежащих обязательной охране войсками национальной гвардии Российской Федерации, и форм паспортов безопасности таких мест и объектов (территорий)" </t>
  </si>
  <si>
    <r>
      <t>Комплекс процессных мероприятий "Создание условий для обеспечения деятельности учреждений, подведомственных департаменту по социальной политике администрации города" (</t>
    </r>
    <r>
      <rPr>
        <i/>
        <sz val="14"/>
        <rFont val="Times New Roman"/>
        <family val="1"/>
        <charset val="204"/>
      </rPr>
      <t>реализация мероприятий в области энергосбережения и повышения энергетической эффективности</t>
    </r>
    <r>
      <rPr>
        <sz val="14"/>
        <rFont val="Times New Roman"/>
        <family val="1"/>
        <charset val="204"/>
      </rPr>
      <t>)</t>
    </r>
  </si>
  <si>
    <r>
      <t xml:space="preserve">Комплекс процессных мероприятий  "Реализация мероприятий по профилактике терроризма" </t>
    </r>
    <r>
      <rPr>
        <i/>
        <sz val="14"/>
        <rFont val="Times New Roman"/>
        <family val="1"/>
        <charset val="204"/>
      </rPr>
      <t>(реализация мероприятий по профилактике терроризма)</t>
    </r>
  </si>
  <si>
    <r>
      <t>Комплекс процессных мероприятий "Мероприятия по развитию физической культуры и массового спорта" (</t>
    </r>
    <r>
      <rPr>
        <i/>
        <sz val="14"/>
        <rFont val="Times New Roman"/>
        <family val="1"/>
        <charset val="204"/>
      </rPr>
      <t>расходы на обеспечение деятельности (оказание услуг, выполнение работ) муниципальных учреждений</t>
    </r>
    <r>
      <rPr>
        <sz val="14"/>
        <rFont val="Times New Roman"/>
        <family val="1"/>
        <charset val="204"/>
      </rPr>
      <t>)</t>
    </r>
  </si>
  <si>
    <r>
      <t>Комплекс процессных мероприятий "Подготовка спортивного резерва" (</t>
    </r>
    <r>
      <rPr>
        <i/>
        <sz val="14"/>
        <rFont val="Times New Roman"/>
        <family val="1"/>
        <charset val="204"/>
      </rPr>
      <t>расходы на обеспечение деятельности (оказание услуг, выполнение работ) муниципальных учреждений</t>
    </r>
    <r>
      <rPr>
        <sz val="14"/>
        <rFont val="Times New Roman"/>
        <family val="1"/>
        <charset val="204"/>
      </rPr>
      <t>)</t>
    </r>
  </si>
  <si>
    <r>
      <t>Комплекс процессных мероприятий "Профилактика терроризма" (</t>
    </r>
    <r>
      <rPr>
        <i/>
        <sz val="14"/>
        <rFont val="Times New Roman"/>
        <family val="1"/>
        <charset val="204"/>
      </rPr>
      <t>реализация мероприятий по профилактике терроризма</t>
    </r>
    <r>
      <rPr>
        <sz val="14"/>
        <rFont val="Times New Roman"/>
        <family val="1"/>
        <charset val="204"/>
      </rPr>
      <t>)</t>
    </r>
  </si>
  <si>
    <r>
      <t xml:space="preserve">Комплекс процессных мероприятий "Осуществление материально-технического обеспечения деятельности органов местного самоуправления города Нижневартовска" </t>
    </r>
    <r>
      <rPr>
        <i/>
        <sz val="14"/>
        <rFont val="Times New Roman"/>
        <family val="1"/>
        <charset val="204"/>
      </rPr>
      <t xml:space="preserve">(расходы на обеспечение деятельности (оказание услуг, выполнение работ) муниципальных учреждений) </t>
    </r>
  </si>
  <si>
    <t>Пункт 16 части 1 статьи 16.1 Федерального закона от 06.10.2003 №131-ФЗ "Об общих принципах организации местного самоуправления в Российской Федерации"</t>
  </si>
  <si>
    <t>Пункт 9  статьи 16.1 Федерального закона от 06.10.2003 №131-ФЗ "Об общих принципах организации местного самоуправления в Российской Федерации"</t>
  </si>
  <si>
    <r>
      <t xml:space="preserve">Комплекс процессных мероприятий "Обеспечение деятельности муниципального учреждения в сфере природопользования и экологии" </t>
    </r>
    <r>
      <rPr>
        <i/>
        <sz val="14"/>
        <rFont val="Times New Roman"/>
        <family val="1"/>
        <charset val="204"/>
      </rPr>
      <t>(расходы на обеспечение деятельности (оказание услуг, выполнение работ) муниципальных учреждений)</t>
    </r>
  </si>
  <si>
    <t>Пункт 3 части 1 статьи 17 Федерального закона Российской Федерации от 06.10.2003 №131-ФЗ "Об общих принципах организации местного самоуправления в Российской Федерации"</t>
  </si>
  <si>
    <r>
      <t xml:space="preserve">Комплекс процессных мероприятий "Профилактика правонарушений" </t>
    </r>
    <r>
      <rPr>
        <i/>
        <sz val="14"/>
        <rFont val="Times New Roman"/>
        <family val="1"/>
        <charset val="204"/>
      </rPr>
      <t>(обеспечение функционирования и развития систем видеонаблюдения в сфере общественного порядка на территории города)</t>
    </r>
  </si>
  <si>
    <t>Муниципальная программа "Обеспечение доступным и комфортным жильем жителей города Нижневартовска"</t>
  </si>
  <si>
    <r>
      <t xml:space="preserve">Комплекс процессных мероприятий "Профилактика терроризма" </t>
    </r>
    <r>
      <rPr>
        <i/>
        <sz val="14"/>
        <rFont val="Times New Roman"/>
        <family val="1"/>
        <charset val="204"/>
      </rPr>
      <t>(реализация мероприятий по профилактике терроризма)</t>
    </r>
  </si>
  <si>
    <t>Пункт 7.1 части 1 статьи 16 Федерального закона от 06.10.2003 №131-ФЗ "Об общих принципах организации местного самоуправления в Российской Федерации"</t>
  </si>
  <si>
    <r>
      <t>Комплекс процессных мероприятий "Обеспечение деятельности учреждения в сфере молодежной политики" (</t>
    </r>
    <r>
      <rPr>
        <i/>
        <sz val="14"/>
        <rFont val="Times New Roman"/>
        <family val="1"/>
        <charset val="204"/>
      </rPr>
      <t>расходы на обеспечение деятельности (оказание услуг, выполнение работ) муниципальных учреждений</t>
    </r>
    <r>
      <rPr>
        <sz val="14"/>
        <rFont val="Times New Roman"/>
        <family val="1"/>
        <charset val="204"/>
      </rPr>
      <t>)</t>
    </r>
  </si>
  <si>
    <t>Средства бюджета города за счет остатка средств на счете по учету средств бюджета города на 01.01.2025 на текущий ремонт зала  хореографии МАУДО "Детская школа искусств №1 (объем расходов определен на основании локального сметного расчета).</t>
  </si>
  <si>
    <t>Пункт 16 части 1 статьи 16 Федерального закона от 06.10.2003 №131-ФЗ "Об общих принципах организации местного самоуправления в Российской Федерации"</t>
  </si>
  <si>
    <t>Пункт 13 части 1 статьи 16 Федерального закона от 06.10.2003 №131-ФЗ "Об общих принципах организации местного самоуправления в Российской Федерации"</t>
  </si>
  <si>
    <r>
      <rPr>
        <sz val="14"/>
        <color theme="1"/>
        <rFont val="Times New Roman"/>
        <family val="1"/>
        <charset val="204"/>
      </rPr>
      <t>Комплекс процессных мероприятий "Содействие развитию летнего отдыха и оздоровления"</t>
    </r>
    <r>
      <rPr>
        <i/>
        <sz val="14"/>
        <color theme="1"/>
        <rFont val="Times New Roman"/>
        <family val="1"/>
        <charset val="204"/>
      </rPr>
      <t xml:space="preserve"> (р</t>
    </r>
    <r>
      <rPr>
        <sz val="14"/>
        <color theme="1"/>
        <rFont val="Times New Roman"/>
        <family val="1"/>
        <charset val="204"/>
      </rPr>
      <t>асходы на обеспечение деятельности (оказание услуг, выполнение работ) муниципальных учреждений</t>
    </r>
    <r>
      <rPr>
        <i/>
        <sz val="14"/>
        <color theme="1"/>
        <rFont val="Times New Roman"/>
        <family val="1"/>
        <charset val="204"/>
      </rPr>
      <t>)</t>
    </r>
  </si>
  <si>
    <t>Средства бюджета города за счет остатка средств на счете по учету средств бюджета города на 01.01.2025 на участие в мероприятиях регионального значения "Движение первых". Объем потребности сформирован на основании расчетов.</t>
  </si>
  <si>
    <t>Пункт 23 части 1 статьи 16 Федерального закона от 06.10.2003 №131-ФЗ "Об общих принципах организации местного самоуправления в Российской Федерации"</t>
  </si>
  <si>
    <t>Пункт 19 части 1 статьи 16 Федерального закона от 06.10.2003 №131-ФЗ "Об общих принципах организации местного самоуправления в Российской Федерации"</t>
  </si>
  <si>
    <r>
      <t xml:space="preserve">Комплекс процессных мероприятий "Профилактика правонарушений" </t>
    </r>
    <r>
      <rPr>
        <i/>
        <sz val="14"/>
        <rFont val="Times New Roman"/>
        <family val="1"/>
        <charset val="204"/>
      </rPr>
      <t>(реализация мероприятий по профилактике правонарушений)</t>
    </r>
  </si>
  <si>
    <t>Средства бюджета города за счет остатка средств на счете по учету средств бюджета города на 01.01.2025  на оплату труда работников лагерей, организованных муниципальными учреждениями города. Объем потребности сформирован на основании расчетов.</t>
  </si>
  <si>
    <r>
      <t>Комплекс процессных мероприятий  "Содействие развитию дошкольного и общего образования" (</t>
    </r>
    <r>
      <rPr>
        <i/>
        <sz val="14"/>
        <color theme="1"/>
        <rFont val="Times New Roman"/>
        <family val="1"/>
        <charset val="204"/>
      </rPr>
      <t>расходы на обеспечение деятельности (оказание услуг, выполнение работ) муниципальных учреждений</t>
    </r>
    <r>
      <rPr>
        <sz val="14"/>
        <color theme="1"/>
        <rFont val="Times New Roman"/>
        <family val="1"/>
        <charset val="204"/>
      </rPr>
      <t>)</t>
    </r>
  </si>
  <si>
    <t>Средства бюджета города за счет остатка средств на счете по учету средств бюджета города на 01.01.2025 на реконструкцию многофункциональной спортивной площадки во 2-ом микрорайоне по адресу: ул. Омская, 22 (объем расходов определен на основании коммерческого предложения).</t>
  </si>
  <si>
    <r>
      <t>Комплекс процессных мероприятий "Оказание социальной поддержки и социальной помощи отдельным категориям граждан"  (</t>
    </r>
    <r>
      <rPr>
        <i/>
        <sz val="14"/>
        <rFont val="Times New Roman"/>
        <family val="1"/>
        <charset val="204"/>
      </rPr>
      <t>единовременная денежная выплата гражданам, заключившим контракт о прохождении военной службы в Вооруженных силах Российской Федерации, направленным для выполнения задач в ходе специальной военной операции на территориях Донецкой Народной Республики, Луганской Народной Республики, Запорожской, Херсонской областей и Украины</t>
    </r>
    <r>
      <rPr>
        <sz val="14"/>
        <rFont val="Times New Roman"/>
        <family val="1"/>
        <charset val="204"/>
      </rPr>
      <t>)</t>
    </r>
  </si>
  <si>
    <t>ВСЕГО РАСХОДОВ НА 2025 ГОД:</t>
  </si>
  <si>
    <t>Пункт 5 статьи 20 Федерального закона от 06.10.2003 №131-ФЗ "Об общих принципах организации местного самоуправления в Российской Федерации"</t>
  </si>
  <si>
    <r>
      <t>Комплекс процессных мероприятий "Создание условий для организации отдыха и оздоровление детей" (</t>
    </r>
    <r>
      <rPr>
        <i/>
        <sz val="14"/>
        <rFont val="Times New Roman"/>
        <family val="1"/>
        <charset val="204"/>
      </rPr>
      <t>расходы на обеспечение деятельности (оказание услуг, выполнение работ) муниципальных учреждений</t>
    </r>
    <r>
      <rPr>
        <sz val="14"/>
        <rFont val="Times New Roman"/>
        <family val="1"/>
        <charset val="204"/>
      </rPr>
      <t>)</t>
    </r>
  </si>
  <si>
    <t>Средства бюджета города за счет остатка средств на счете по учету средств бюджета города на 01.01.2025 на единовременную выплату гражданам, заключившим контракт о прохождении военной службы в Вооруженных силах Российской Федерации, направленным для выполнения задач в ходе СВО, из расчета 150,00 тыс. рублей *400 чел.
Проект решения Думы города Нижневартовска "О дополнительной мере социальной поддержки гражданам, заключившим контракт о прохождении военной службы в Вооруженных силах Российской Федерации, направленным для выполнения задач в ходе специальной военной операции на территориях Донецкой Народной Республики, Луганской Народной Республики, Запорожской, Херсонской областей и Украины" будет рассмотрен на 35-ом заседании Думы города 31.01.2025.</t>
  </si>
  <si>
    <r>
      <t>Комплекс процессных мероприятий "Содействие развитию дополнительного образования детей, воспитания" (</t>
    </r>
    <r>
      <rPr>
        <i/>
        <sz val="14"/>
        <rFont val="Times New Roman"/>
        <family val="1"/>
        <charset val="204"/>
      </rPr>
      <t>расходы на обеспечение деятельности (оказание услуг, выполнение работ) муниципальных учреждений</t>
    </r>
    <r>
      <rPr>
        <sz val="14"/>
        <rFont val="Times New Roman"/>
        <family val="1"/>
        <charset val="204"/>
      </rPr>
      <t>)</t>
    </r>
  </si>
  <si>
    <r>
      <rPr>
        <sz val="14"/>
        <rFont val="Times New Roman"/>
        <family val="1"/>
        <charset val="204"/>
      </rPr>
      <t>Управление резервными средствами бюджета города</t>
    </r>
    <r>
      <rPr>
        <i/>
        <sz val="14"/>
        <rFont val="Times New Roman"/>
        <family val="1"/>
        <charset val="204"/>
      </rPr>
      <t xml:space="preserve"> (зарезервированные средства на обеспечение выполнения обязательств, предусмотренных соглашениями о предоставлении бюджету муниципального образования межбюджетных трансфертов из других бюджетов бюджетной системы Российской Федерации)</t>
    </r>
  </si>
  <si>
    <t>Абзац пятый пункта 3 статьи 217 Бюджетного кодекса Российской Федерации</t>
  </si>
  <si>
    <t>Средства бюджета города на обеспечение долевого софинансирования в целях соблюдения условий предоставления бюджету муниципального образования межбюджетных трансфертов из других бюджетов бюджетной системы Российской Федерации.</t>
  </si>
  <si>
    <r>
      <t xml:space="preserve">Муниципальный проект "Реализация полномочий в сфере жилищно-коммунального комплекса" </t>
    </r>
    <r>
      <rPr>
        <i/>
        <sz val="14"/>
        <rFont val="Times New Roman"/>
        <family val="1"/>
        <charset val="204"/>
      </rPr>
      <t>(финансовое обеспечение затрат по благоустройству территорий, прилегающих к многоквартирным домам, управляющих организаций, товариществ собственников жилья, жилищных кооперативов или иных специализированных потребительских кооперативов, осуществляющих управление многоквартирными домами, расположенными на территории города Нижневартовска, в соответствии со статьями 161, 163 Жилищного кодекса Российской Федерации</t>
    </r>
    <r>
      <rPr>
        <sz val="14"/>
        <rFont val="Times New Roman"/>
        <family val="1"/>
        <charset val="204"/>
      </rPr>
      <t>)</t>
    </r>
  </si>
  <si>
    <r>
      <t>Региональный проект "Региональная и местная дорожная сеть"</t>
    </r>
    <r>
      <rPr>
        <i/>
        <sz val="14"/>
        <rFont val="Times New Roman"/>
        <family val="1"/>
        <charset val="204"/>
      </rPr>
      <t xml:space="preserve"> (выполнение дорожных работ в соответствии с программой дорожной деятельности (дорожный фонд) за счет средств бюджета муниципального образования (сверхдолевое софинансирование установленное условием соглашения о предоставлении субсидии из бюджета автономного округа)</t>
    </r>
  </si>
  <si>
    <t>Статья 179.4 Бюджетного кодекса Российской Федерации</t>
  </si>
  <si>
    <t xml:space="preserve">Комплекс процессных мероприятий "Создание благоприятной и комфортной среды жизнедеятельности горожан" </t>
  </si>
  <si>
    <t xml:space="preserve"> - расходы на обеспечение деятельности (оказание услуг, выполнение работ) муниципальных учреждений</t>
  </si>
  <si>
    <t>Средства бюджета города за счет остатка средств на счете по учету средств бюджета города на 01.01.2025 на поставку, установку и пусконаладку оборудования для расширения городской системы видеонаблюдения аппаратно-программного комплекса "Безопасный город". Объем средств определен на основании мониторинга коммерческих предложений.</t>
  </si>
  <si>
    <t>Средства бюджета города за счет остатка средств на счете по учету средств бюджета города на 01.01.2025 на изготовление и размещение баннеров, информационно-справочных материалов,  направленных на профилактику незаконного потребления наркотических средств, психотропных веществ, антинаркотическую пропаганду. Объем потребности сформирован на основании сметы расходов.</t>
  </si>
  <si>
    <t>Средства бюджета города за счет остатка средств на счете по учету средств бюджета города на 01.01.2025 на организацию и проведение МАУ г. Нижневартовска "Молодежный центр" фестиваля подростков "Среди своих". Объем потребности сформирован на основании сметы расходов.</t>
  </si>
  <si>
    <t>- обустройство источниками наружного противопожарного водоснабжения</t>
  </si>
  <si>
    <r>
      <t xml:space="preserve">Комплекс процессных мероприятий "Улучшение жилищных условий граждан" </t>
    </r>
    <r>
      <rPr>
        <i/>
        <sz val="14"/>
        <rFont val="Times New Roman"/>
        <family val="1"/>
        <charset val="204"/>
      </rPr>
      <t>(реализация мероприятий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t>
    </r>
  </si>
  <si>
    <t>Средства бюджета города за счет остатка средств на счете по учету средств бюджета города на 01.01.2025 на обустройство четырех источников наружного противопожарного водоснабжения. Объем расходов определен на основании локально-сметных расчетов.</t>
  </si>
  <si>
    <t xml:space="preserve">Средства бюджета города за счет остатка средств на счете по учету средств бюджета города на 01.01.2025 на обеспечение деятельности МБУ "УЛПХ" для разработки материалов лесоустройства (полевые работы). Объем расходов определен на основании мониторинга коммерческих предложений.    </t>
  </si>
  <si>
    <t xml:space="preserve">Средства бюджета города за счет остатка средств на счете по учету средств бюджета города на 01.01.2025 на обеспечение деятельности МБУ "УЛПХ" для обустройства военно-патриотического центра на территории ЛК "Ягом" (создание военно-спортивной полосы препятствий (подготовка территории, обустройство настила, модульного строения, освещение объекта). Объем расходов определен на основании мониторинга коммерческих предложений.                                                                                                                                                                                                                                                                                                                                                                                                                                                                                                                                                                                                                                                                                                                                                                                                                                                                                                                                                                                                                                                                                                                                                                                                                                                                                                                                                                                                                                                  </t>
  </si>
  <si>
    <t>- мероприятия по благоустройству общественных территорий</t>
  </si>
  <si>
    <t>- мероприятия по созданию (расширению) новых мест захоронения на территории муниципального образования</t>
  </si>
  <si>
    <r>
      <t xml:space="preserve">Муниципальный проект "Создание (реконструкция) объектов коммунальной инфраструктуры" </t>
    </r>
    <r>
      <rPr>
        <i/>
        <sz val="14"/>
        <rFont val="Times New Roman"/>
        <family val="1"/>
        <charset val="204"/>
      </rPr>
      <t>(строительство и реконструкция объектов муниципальной собственности)</t>
    </r>
  </si>
  <si>
    <r>
      <t xml:space="preserve">Региональный проект "Формирование комфортной городской среды" </t>
    </r>
    <r>
      <rPr>
        <i/>
        <sz val="14"/>
        <rFont val="Times New Roman"/>
        <family val="1"/>
        <charset val="204"/>
      </rPr>
      <t>(реализация программ формирования современной городской среды (благоустройство общественных территорий))</t>
    </r>
  </si>
  <si>
    <t>Перемещение бюджетных ассигнований</t>
  </si>
  <si>
    <t>Муниципальный проект "Реализация полномочий в сфере жилищно-коммунального комплекса"</t>
  </si>
  <si>
    <t xml:space="preserve"> - финансовое обеспечение затрат по благоустройству территорий, прилегающих к многоквартирным домам</t>
  </si>
  <si>
    <t xml:space="preserve"> - финансовое обеспечение затрат по благоустройству территорий, прилегающих к многоквартирным домам, управляющих организаций, товариществ собственников жилья, жилищных кооперативов или иных специализированных потребительских кооперативов, осуществляющих управление многоквартирными домами, расположенными на территории города Нижневартовска, в соответствии со статьями 161, 163 Жилищного кодекса Российской Федерации</t>
  </si>
  <si>
    <r>
      <t>Средства бюджета города (перемещение бюджетных ассигнований между кодами целевых статей расходов бюджета (далее - КЦСР): с КЦСР 07.3.01.61603 "Финансовое обеспечение затрат по благоустройству территорий, прилегающих к многоквартирным домам" на КЦСР</t>
    </r>
    <r>
      <rPr>
        <sz val="14"/>
        <color rgb="FFFF0000"/>
        <rFont val="Times New Roman"/>
        <family val="1"/>
        <charset val="204"/>
      </rPr>
      <t xml:space="preserve"> </t>
    </r>
    <r>
      <rPr>
        <sz val="14"/>
        <rFont val="Times New Roman"/>
        <family val="1"/>
        <charset val="204"/>
      </rPr>
      <t>07.3.01.61612 "Финансовое обеспечение затрат по благоустройству территорий, прилегающих к многоквартирным домам, управляющих организаций, товариществ собственников жилья, жилищных кооперативов или иных специализированных потребительских кооперативов, осуществляющих управление многоквартирными домами, расположенными на территории города Нижневартовска, в соответствии со статьями 161, 163 Жилищного кодекса Российской Федерации" с целью финансового обеспечения</t>
    </r>
    <r>
      <rPr>
        <sz val="14"/>
        <color rgb="FFFF0000"/>
        <rFont val="Times New Roman"/>
        <family val="1"/>
        <charset val="204"/>
      </rPr>
      <t xml:space="preserve"> </t>
    </r>
    <r>
      <rPr>
        <sz val="14"/>
        <rFont val="Times New Roman"/>
        <family val="1"/>
        <charset val="204"/>
      </rPr>
      <t>нового случая предоставления субсидий юридическим лицам (за исключением субсидий муниципальным учреждениям, а также субсидий, указанных в пунктах 6 – 8 статьи 78 Бюджетного кодекса Российской Федерации), индивидуальным предпринимателям, физическим лицам – производителям товаров, работ и услуг.</t>
    </r>
  </si>
  <si>
    <t xml:space="preserve">Остаток средств на счете по учету средств бюджета города на 01.01.2025 (безвозмездные поступления от юридических лиц, имеющих целевое назначение) на благоустройство Парка Победы и общественных территорий города Нижневартовска, договор пожертвования от 25.12.2019 №СНГ-1637/19/173919/02059Д/430-2019 с АО "Самотлорнефтегаз" </t>
  </si>
  <si>
    <r>
      <t xml:space="preserve">Комплекс процессных мероприятий "Создание условий для обеспечения деятельности учреждений, подведомственных департаменту по социальной политике администрации города" </t>
    </r>
    <r>
      <rPr>
        <i/>
        <sz val="14"/>
        <rFont val="Times New Roman"/>
        <family val="1"/>
        <charset val="204"/>
      </rPr>
      <t>(расходы на обеспечение деятельности (оказание услуг, выполнение работ) муниципальных учреждений)</t>
    </r>
  </si>
  <si>
    <t>Пункт 18 части 1 статьи 16 Федерального закона от 06.10.2003 №131-ФЗ "Об общих принципах организации местного самоуправления в Российской Федерации"</t>
  </si>
  <si>
    <r>
      <t xml:space="preserve">Комплекс процессных мероприятий "Обеспечение функционирования сети автомобильных дорог общего пользования местного значения" </t>
    </r>
    <r>
      <rPr>
        <i/>
        <sz val="14"/>
        <rFont val="Times New Roman"/>
        <family val="1"/>
        <charset val="204"/>
      </rPr>
      <t>(ремонт и капитальный ремонт автомобильных дорог общего пользования местного значения)</t>
    </r>
  </si>
  <si>
    <t>Средства бюджета города за счет остатка средств на счете по учету средств бюджета города на 01.01.2025 на проектирование крыльца здания запасного выхода с учетом доступности для маломобильных групп населения и другие мероприятия по обеспечению доступности здания МБУ "Дворец культуры "Октябрь" (объем расходов определен на основании мониторинга коммерческих предложений).</t>
  </si>
  <si>
    <t>Пункт 25,  26.3 части 1 статьи 16 Федерального закона от 06.10.2003 №131-ФЗ "Об общих принципах организации местного самоуправления в Российской Федерации", статья 87 Лесного кодекса Российской Федерации</t>
  </si>
  <si>
    <t>Остаток средств на счете по учету средств бюджета города на 01.01.2025 (безвозмездные поступления от юридических лиц, имеющих целевое назначение) на выполнение работ по обустройству парковки в районе МАУДО г. Нижневартовска СШОР "САМОТЛОР" по улице Омской, договор пожертвования от 16.10.2024 №СТГ.11975/362-2024 с "СибурТюменьГаз"</t>
  </si>
  <si>
    <t xml:space="preserve">Средства бюджета города за счет остатка средств на счете по учету средств бюджета города на 01.01.2025 на оплату труда и начисления двух дополнительных ставок единой дежурно-диспетчерской службы МКУ г. Нижневартовска "УГОиЧС" (помощник старшего оперативного дежурного) в рамках исполнения Плана приведения ЕДДС установленным требованиям и дальнейшему развитию на период 2020 - 2025 годов </t>
  </si>
  <si>
    <t>Пункт 25 пункта 1 статьи 16 Федерального закона от 06.10.2003 №131-ФЗ "Об общих принципах организации местного самоуправления в Российской Федерации"</t>
  </si>
  <si>
    <t>Пункт 7.1 части 1 статьи 16 Федерального закона от 06.10.2003 №131-ФЗ "Об общих принципах организации местного самоуправления в Российской Федерации"; подпункт "г" пункта  25 Постановления Правительства Российской Федерации от 02.08.2019 № 1006 "Об утверждении требований к антитеррористической защищенности объектов (территорий) Министерства просвещения Российской Федерации и объектов территорий), относящихся к сфере деятельности Министерства просвещения Российской Федерации, и формы паспорта безопасности этих объектов (территорий)".</t>
  </si>
  <si>
    <t>Пункт 7.1 части 1 статьи 16 Федерального закона от 06.10.2003 №131-ФЗ "Об общих принципах организации местного самоуправления в Российской Федерации"; пункт 21 Постановления Правительства Российской Федерации от 11.02.2017 №176 "Об утверждении требований к антитеррористической защищенности объектов (территорий) в сфере культуры и формы паспорта безопасности этих объектов (территорий)"</t>
  </si>
  <si>
    <t xml:space="preserve">Средства бюджета города за счет остатка средств на счете по учету средств бюджета города на 01.01.2025 на обеспечение деятельности МБУ "УЛПХ", в том числе:
- 3 360,00 тыс. рублей - на оказание услуг разнорабочих на весенне-осенний период;
- 1 200,00 тыс. рублей - создание противопожарных минерализованных полос (протяженность 2км) и их прочистка и обновление (протяженность 6км).
Объем расходов определен на основании мониторинга коммерческих предложений.         </t>
  </si>
  <si>
    <t>Средства бюджета города за счет остатка средств на счете по учету средств бюджета города на 01.01.2025, в том числе:
- 7 667,69 тыс. рублей на благоустройство тротуара между средней школой №21 и детским садом №14 в 15 микрорайоне г. Нижневартовска;
- 9 464,23 тыс. рублей на благоустройство пешеходной зоны в 21 микрорайоне;
- 30 507,09 тыс. рублей на благоустройство общественной территории в 26 квартале. 
Объем расходов определен на основании расчета (обоснования) начальной (максимальной) цены.</t>
  </si>
  <si>
    <t>Средства бюджета города за счет остатка средств на счете по учету средств бюджета города на 01.01.2025 на выполнение работ по благоустройству объекта "Городское кладбище. Расширение" (1 этап - 2 очередь, 5 этап). Объем расходов определен на основании расчета (обоснования) начальной (максимальной) цены.</t>
  </si>
  <si>
    <t>Средства бюджета города за счет остатка средств на счете по учету средств бюджета города на 01.01.2025 на выполнение работ по благоустройству Комсомольского бульвара от улицы Мира до озера Комсомольское города Нижневартовска. Объем расходов определен на основании сводного сметного расчета стоимости строительства.</t>
  </si>
  <si>
    <t>Пункт 4, 6 части 1 статьи 16  Федерального закона от 06.10.2003 №131-ФЗ "Об общих принципах организации местного самоуправления в Российской Федерации"</t>
  </si>
  <si>
    <t>Средства бюджета города за счет остатка средств на счете по учету средств бюджета города на 01.01.2025 на завершение работ по проектированию объекта: "Комсомольский бульвар от улицы Мира до озера Комсомольское города Нижневартовска" (муниципальный контракт от 05.09.2024 №89 на сумму 599,50 тыс. рублей, исполнение на 01.01.2025 - 0,00 тыс. рублей, остаток от суммы муниципального контракта -  599,50 тыс. рублей).</t>
  </si>
  <si>
    <t>Средства бюджета города за счет остатка средств на счете по учету средств бюджета города на 01.01.2025, в том числе:
- 25 558,00 тыс. рублей - на приобретение оборудования и модернизацию центра обработки данных  (объем расходов определен на основании мониторинга коммерческих предложений);
- 6 351,00 тыс. рублей - на выполнение работ по текущему ремонту зданий по адресам: ул. Таежная 24, ул. Мира 62а (объем расходов определен на основании локально-сметных расчетов);
- 2 000,00 тыс. рублей - на приобретение сувенирной продукции и оформление зданий к проведению праздничных мероприятий 9 Мая, посвященных 80-летию Победы;
- 1 000,00 тыс. рублей - на предоставление дистанционных медицинских услуг для проведения предрейсового и послерейсового медицинского осмотра водителей (объем расходов определен на основании мониторинга коммерческих предложений);
- 350,00 тыс. рублей - на оказание услуг по расширению функциональных возможностей АС "Бюджет" и АС "УРМ" для обеспечения возможности учета исполнительных документов по обращению взыскания на средства бюджета и средства бюджетных (автономных) учреждений (объем расходов определен на основании мониторинга коммерческих предложений)</t>
  </si>
  <si>
    <t>Средства бюджета города за счет остатка средств на счете по учету средств бюджета города на 01.01.2025 на выполнение работ по приспособлению жилых помещений и (или) общего имущества в многоквартирных домах, в которых проживают инвалиды, с учетом их потребности. Объем расходов определен на основании  сводных сметных расчетов стоимости строительства.</t>
  </si>
  <si>
    <t xml:space="preserve">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- 81 812,40 тыс. рублей - выполнение работ по содержанию автомобильных дорог города Нижневартовска   (объем расходов определен на основании локально-сметных расчетов);
- 45 633,63 тыс. рублей - зимнее содержание дорог  и внутриквартальных проездов (объем расходов определен на основании локально-сметных расчетов); 
- 30 000,00 тыс. рублей - выполнение работ по нанесению дорожной разметки холодным пластиком  (объем расходов определен на основании локально-сметных расчетов);
- 10 000 тыс. .рублей - покос травы на территории города Нижневартовска  (объем расходов определен на основании мониторинга коммерческих предложений);
- 17 672,20 тыс. рублей - обустройство парковок  (объем расходов определен на основании локально-сметных расчетов);
- 6 391,30 тыс. рублей - обустройство пешеходных переходов (объем расходов определен на основании локально-сметных расчетов); 
- 23 041,80 тыс. рублей - 12 теплых остановочных павильонов (объем расходов определен на основании мониторинга коммерческих предложений);
- 150 000,00 тыс. рублей - поставка автомобильной и специализированной техники (объем расходов определен на основании мониторинга коммерческих предложений);
- 29 600,00 тыс. рублей - разработка и актуализация комплексных схем организации дорожного движения и проекта организации дорожного движения города Нижневартовска (КСОДД) (объем расходов определен на основании локально-сметных расчетов);
- 70 951,28 тыс. рублей - поставка асфальтобетонный смеси и битума (объем расходов определен на основании мониторинга коммерческих предложений);
- 5 747,00 тыс. рублей - на благоустройство территорий в рамках проекта "Сквер в каждый дом". Объем расходов определен на основании локально-сметных расчетов.                                                                                                                                    </t>
  </si>
  <si>
    <t xml:space="preserve">Средства бюджета города за счет остатка средств на счете по учету средств бюджета города на 01.01.2025   на ремонт тротуаров (остатки бюджетных ассигнований муниципального дорожного фонда). </t>
  </si>
  <si>
    <t>Средства бюджета города за счет остатка средств на счете по учету средств бюджета города на 01.01.2025 на ремонт автомобильных дорог общего пользования местного значения в рамках регионального проекта "Региональная и местная дорожная сеть" (остатки бюджетных ассигнований муниципального дорожного фонда).</t>
  </si>
  <si>
    <t>Средства бюджета города за счет остатка средств на счете по учету средств бюджета города на 01.01.2025 на текущий ремонт подросткового (молодежного) клуба по месту жительства "Бригантина". Объем затрат определен на основании локального сметного расчета.</t>
  </si>
  <si>
    <t>Пункт 6 части 1 статьи 16 Федерального закона Российской Федерации от 06.10.2003 №131-ФЗ "Об общих принципах организации местного самоуправления в Российской Федерации",  постановление Правительства Российской Федерации от 09.07.2016 №649 "О мерах по приспособлению жилых помещений и общего имущества в многоквартирном доме с учетом потребностей инвалидов"</t>
  </si>
  <si>
    <t xml:space="preserve">Средства бюджета города за счет остатка средств на счете по учету средств бюджета города на 01.01.2025, в том числе:
- 10 329,01 тыс. рублей - на выполнение строительно-монтажных работ объекта: "Восточный планировочный район (V очередь строительства) города Нижневартовска. Инженерное обеспечение кварталов №40-42"(муниципальный контракт от 06.02.2023 №3 на сумму 78 667,87 тыс. рублей, исполнение на 01.01.2025 -68 423,79 тыс. рублей, остаток от суммы муниципального контракта -  10 244,08 тыс. рублей; муниципальный контракт от 25.05.2023 №31 на сумму 162,00 тыс. рублей, исполнение на 01.01.2025 - 77,06 тыс. рублей, остаток от суммы муниципального контракта -  84,93 тыс. рублей);
-77 725,73 тыс. рублей - на выполнение работ по инженерному обеспечению квартала 5П Старого Вартовска (III очередь строительства) города Нижневартовска. Объем расходов определен на основании сводного сметного расчета на проектные (изыскательские) работы. </t>
  </si>
  <si>
    <r>
      <t xml:space="preserve">Средства бюджета города за счет остатка средств на счете по учету средств бюджета города на 01.01.2025, в том числе: 
- 85 670,00 тыс. рублей -  выполнение работ по сплошному асфальтированию переданных в муниципальную собственность внутриквартальных проездов;
- 39 584,36 тыс. рублей - ремонт тротуаров </t>
    </r>
    <r>
      <rPr>
        <i/>
        <sz val="14"/>
        <rFont val="Times New Roman"/>
        <family val="1"/>
        <charset val="204"/>
      </rPr>
      <t>(улица 60 лет Октября от проспекта Победы до улицы Менделеева (нечетная сторона); улица Омская от ул. Ханты-Мансийской до ул. Дружбы Народов; улица Интернациональная в районе магазина "ИРИС"; улица Омская (Гимназия №2); ул.60 лет Октября от ул.Кузоваткина до магазина "Орион"; вдоль улицы Г.И Пикмана, в створе от улицы Ханты-Мансийская до улицы Чапаева; ул. Мусы Джалиля в районе дома 18);</t>
    </r>
    <r>
      <rPr>
        <sz val="14"/>
        <rFont val="Times New Roman"/>
        <family val="1"/>
        <charset val="204"/>
      </rPr>
      <t xml:space="preserve">                                                                                                                     - 54 268,06 тыс. рублей - ремонт тротуара по проспекту Победы от улицы Омской до улицы 60 лет Октября. Объем расходов определен на основании локально-сметных расчетов.</t>
    </r>
  </si>
  <si>
    <t>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- 674,54 тыс. рублей - на поставку урн (муниципальные контракты от 18.11.2024 №0187300001224000669 и от 09.12.2024 №505 на сумму 674,54 тыс. рублей, исполнение на 01.01.2025 - 0,00 тыс. рублей, остаток  от суммы муниципального контракта - 674,54 тыс. рублей);
- 597,00 тыс. рублей - на оказание услуг по обследованию объекта "Причал (берегоукрепление)", расположенного в г. Нижневартовск (муниципальный контракт от 28.12.2024 №616 на сумму 597,00 тыс. рублей, исполнение на 01.01.2025 - 0,00 тыс. рублей, остаток  от суммы муниципального контракта - 597,00 тыс. рублей);
- 557,88 тыс. рублей - на поставку слайд-проекторов в комплекте с кронштейн-креплениями (муниципальный контракт от 28.12.2024 №612 на сумму 557,88 тыс. рублей, исполнение на 01.01.2025 - 0,00 тыс. рублей, остаток  от суммы муниципального контракта - 557,88 тыс. рублей);
- 421,76 тыс. рублей - на выполнение работ по декоративно-художественному оформлению домика (муниципальный контракт от 28.12.2024 №613 на сумму 421,76 тыс. рублей, исполнение на 01.01.2025 - 0,00 тыс. рублей, остаток  от суммы муниципального контракта - 421,76 тыс. рублей);
- 385,00 тыс. рублей - на оказание услуг по разработке проектно-сметной документации на подключение к централизованной системе водоснабжения и водоотведения модульного туалета и пункта проката, расположенного на объекте "Парк Победы"  г. Нижневартовска (муниципальный контракт от 28.12.2024 №619 на сумму 385,00 тыс. рублей, исполнение на 01.01.2025 - 0,00 тыс. рублей, остаток  от суммы муниципального контракта - 385,00 тыс. рублей);
- 210,00 тыс. рублей - на оказание услуг по разработке проектно-сметной документации основания и конструктивного решения входных групп на пешеходном бульваре по ул. Пионерская в створе улиц проспект Победы-улица Нефтяников (муниципальный контракт от 28.12.2024 №618 на сумму 210,00 тыс. рублей, исполнение на 01.01.2025 - 0,00 тыс. рублей, остаток  от суммы муниципального контракта - 210,00 тыс. рублей)</t>
  </si>
  <si>
    <t>Средства бюджета города за счет остатка средств на счете по учету средств бюджета города на 01.01.2025 на финансовое обеспечение затрат по благоустройству территорий, прилегающих к многоквартирным домам. Объем расходов определен на основании сметных расчетов.</t>
  </si>
  <si>
    <t xml:space="preserve"> Пункт 10 части 1 статьи 16 Федерального закона от 06.10.2003 №131-ФЗ "Об общих принципах организации местного самоуправления в Российской Федерации"; статья 8 Федерального закона от 12.02.1998 №28-ФЗ "О гражданской обороне"</t>
  </si>
  <si>
    <t>Средства бюджета города за счет остатка средств на счете по учету средств бюджета города на 01.01.2025  на пополнение городского резерва материальных ресурсов, в том числе:
- 3 718,64 тыс. рублей - на поставку раскладушек в комплекте с матрасом  (муниципальные контракты от 06.11.2024 №0387300051124000009 и от 03.12.2024 №0387300051124000014 на общую сумму 11 176,00 тыс. рублей, исполнение на 01.01.2025 - 7 457,36 тыс. рублей, остаток от суммы муниципальных контрактов - 3 718,64 тыс. рублей);
- 114,12 тыс. рублей - на поставку мягкого инвентаря (подушек) (муниципальный контракт от 09.12.2024 №0387300051124000018 на сумму 628,50 тыс. рублей, исполнение на 01.01.2025 - 514,38 тыс. рублей, остаток от суммы муниципального контракта - 114,12 тыс. рублей)</t>
  </si>
  <si>
    <t>Средства бюджета города за счет остатка средств на счете по учету средств бюджета города на 01.01.2025 на поставку снегоболотохода (муниципальный контракт от 25.11.2024 №0187300001224000662,  на сумму 12 210,30 тыс. рублей, исполнение на 01.01.2025 - 0,00 тыс. рублей, остаток от суммы муниципального контракта - 12 210,30 тыс. рублей)</t>
  </si>
  <si>
    <t>Средства бюджета города за счет остатка средств на счете по учету средств бюджета города на 01.01.2025:
- на выполнение работ по монтажу системы видеонаблюдения в Парке Победы (контракты от 25.12.2024 №№575,576,577,578,579,585,594,595,596,597,598,599 исполнение на 01.01.2025 - 0,00 тыс. рублей, остаток от суммы контрактов  - 6 711,73 тыс. рублей);
- на выполнение работ по инсталляции жестких дисков для системы видеонаблюдения в Парке Победы (контракт от 25.12.2024 №583 исполнение на 01.01.2025 - 0,00 тыс. рублей, остаток от суммы контракта  - 423,17 тыс. рублей);
- на выполнение работ по инсталляции и базовой настройке общего и специального программного обеспечения системы видеонаблюдения в Парке Победы (контракт от 25.12.2024 №584, исполнение на 01.01.2025 - 0,00 тыс. рублей, остаток от суммы контракта  - 338,61 тыс. рублей).</t>
  </si>
  <si>
    <t>Средства бюджета города за счет остатка средств на счете по учету средств бюджета города на 01.01.2025 на выполнение работ по установке ограждения территории МБОУ "СШ №21 им. В. Овсянникова-Заярского". Объем потребности сформирован на основании локального сметного расчета.</t>
  </si>
  <si>
    <t>Остаток средств на счете по учету средств бюджета города на 01.01.2025 (безвозмездные поступления от юридических лиц, имеющих целевое назначение) на организацию и проведение праздничного мероприятия, посвящённого Дню работников нефтяной и газовой промышленности, договор пожертвования от 16.07.2024 №СНГ-0871/24/173924/01410Д/289-2024 с АО "Самотлорнефтегаз".</t>
  </si>
  <si>
    <t>Остаток средств на счете по учету средств бюджета города на 01.01.2025 (безвозмездные поступления от юридических лиц, имеющих целевое назначение) на восстановление городского проекта для старшего поколения г. Нижневартовска "Танцевальные ретро-вечера", договор пожертвования от 16.07.2024 №СНГ-0871/24/173924/01410Д/289-2024 с АО "Самотлорнефтегаз".</t>
  </si>
  <si>
    <t>Остаток средств на счете по учету средств бюджета города на 01.01.2025 (безвозмездные поступления от юридических лиц, имеющих целевое назначение) на  организацию выставки живописных произведений художников г.Москвы в рамках цикла "Мастера изобразительного искусства России - Нижневартовску", договор пожертвования от 16.07.2024 №СНГ-0871/24/173924/01410Д/289-2024 с АО "Самотлорнефтегаз".</t>
  </si>
  <si>
    <t>Остаток средств на счете по учету средств бюджета города на 01.01.2025 (безвозмездные поступления от юридических лиц, имеющих целевое назначение) на организацию и проведение мероприятий, в том числе:
- 300,00 тыс. рублей - городской фестиваль художественного творчества людей с ограниченными возможностями здоровья "Солнце в ладонях";
- 350,00 тыс. рублей - мероприятие, посвящённое Международному дню пожилого человека;
- 348,00 тыс. рублей - предоставление подарочных наборов для поздравления инвалидов, ветеранов Великой Отечественной войны 1941-1945 годов и лицам к ним приравненным;
- 450,00 тыс. рублей - гостиная "Солдатский привал";
- 852,00 тыс. рублей - цикл мероприятий для старшего поколения.
Договор пожертвования от 16.07.2024 №СНГ-0871/24/173924/01410Д/289-2024 с АО "Самотлорнефтегаз".</t>
  </si>
  <si>
    <t>Средства бюджета города за счет остатка средств на счете по учету средств бюджета города на 01.01.2025, из них:
- 7 316,50 тыс. рублей - ремонт чаши светомузыкального фонтана, системы водопровода фонтана и замену подводных светильников расположенного на площади МБУ "Дворец Искусств" (объем расходов определен на основании локального сметного расчета);
- 6 771,58 тыс. рублей - текущий ремонт туалетных комнат на 1 этаже МБУ "Дворец Искусств" (объем расходов определен на основании локального сметного расчета);
- 1 746,40 тыс. рублей - выполнение работ по замене дверей в здании учреждения,  приобретение танцевального линолеума, приобретение и поставка одежды сцены для зрительного зала   МБУ  "Центр национальных культур" (объем расходов определен на основании локального сметного расчета и мониторинга коммерческих предложений).</t>
  </si>
  <si>
    <t>Средства бюджета города за счет остатка средств на счете по учету средств бюджета города на 01.01.2025, из них:
- 3 252, 46 тыс. рублей  - текущий ремонт помещений пристроя Центральной детской библиотеки по адресу ул. Дружбы Народов д.16 (объем расходов определен на основании локального сметного расчета);
- 1 130,95 тыс. рублей - демонтаж и монтаж радиаторов отопления в Городской библиотеке №1 по адресу ул. Менделеева д.8а (объем расходов определен на основании локального сметного расчета).</t>
  </si>
  <si>
    <t>Средства бюджета города за счет остатка средств на счете по учету средств бюджета города на 01.01.2025, из них:
- 2 800,20 тыс. рублей - ремонт теплового узла спортивного комплекса Магистраль, расположенного по адресу поселок Магистраль, 47 (объем расходов определен на основании коммерческого предложения);
- 753,99 тыс. рублей - ремонт системы отопления в легкоатлетическом манеже, расположенного по адресу ул. Интернациональная, 63 стр.2 (объем расходов определен на основании коммерческого предложения).</t>
  </si>
  <si>
    <t>Средства бюджета города за счет остатка средств на счете по учету средств бюджета города на 01.01.2025, из них:
- 3 287,55 тыс. рублей - установка ограждений лестничных маршей внутри здания, тактильных и информационно-тактильных знаков в здании и другие мероприятия для обеспечения доступности здания МАУДО "Детской школы искусств №1" ;
- 6 231,30 тыс. рублей - установка ограждений лестничных маршей внутри здания и лестничных маршей входной группы центрального входа, трехуровневые перила с не травмирующим завершением, установка тактильных и информационно-тактильных знаков в здании  МАУДО "Детской школы искусств №2".
Объем расходов определен на основании мониторинга коммерческих предложений.</t>
  </si>
  <si>
    <t>Средства бюджета города за счет остатка средств на счете по учету средств бюджета города на 01.01.2025, из них:
- 1 980,00 тыс. рублей - реконструкция водно-распределительного устройства на объекте Крытый тренировочный корт "Ледовый", расположенного по адресу ул. 60 лет Октября, 12Б;
- 718,50 тыс. рублей - модернизация освещения игровых залов на объекте спортивный комплекс Югра, расположенного по адресу ул. Индустриальная, 85Б.
Объем расходов определен на основании коммерческих предложений.</t>
  </si>
  <si>
    <t>Средства бюджета города за счет остатка средств на счете по учету средств бюджета города на 01.01.2025, из них:
- 10 000,00 тыс. рублей - обеспечение участия спортивных сборных команд города Нижневартовска в выездных спортивных и учебно-тренировочных мероприятиях;
- 10 000,00 тыс. рублей - развитие вида спорта волейбол.
В соответствии с календарным планом спортивных мероприятий на 2025 год.</t>
  </si>
  <si>
    <t>Средства бюджета города за счет остатка средств на счете по учету средств бюджета города на 01.01.2025 на выполнение работ по ремонту асфальтового покрытия территории МАДОУ ДС №56 "Северяночка" (ул. Дружбы Народов, 14б). Объем потребности сформирован на основании локального сметного расчета.</t>
  </si>
  <si>
    <t>Средства бюджета города за счет остатка средств на счете по учету средств бюджета города на 01.01.2025 на организацию и проведение общегородского конкурса театров "Социальный театр" среди образовательных организаций и организаций дополнительного образования. Объем потребности сформирован  на основании сметы расходов.</t>
  </si>
  <si>
    <t>Средства бюджета города за счет остатка средств на счете по учету средств бюджета города на 01.01.2025 на выполнение проектно-изыскательских работ по капитальному ремонту зданий детских садов в целях участия муниципального образования город Нижневартовск в отборе Министерства просвещения РФ для предоставления субсидии в рамках федеральных программ по капитальному ремонту, в том числе:
- 4 883,70 тыс. рублей  (МБДОУ ДС №7 "Жар-птица" (ул. Маршала Жукова, д.4В),
- 4 031,39 тыс. рублей  (МАДОУ г.Нижневартовска ДС №71 "Радость" (проспект Победы, д.11Б).
Объем потребности сформирован на основании расчетов стоимости проектно-изыскательских работ.</t>
  </si>
  <si>
    <t>Средства бюджета города за счет остатка средств на счете по учету средств бюджета города на 01.01.2025 на выполнение ремонта кровли и фасадов зданий, в том числе:
- 5 270,30 тыс. рублей (МАДОУ ДС №41 "Росинка" (ул. Интернациональная, 39а);
- 10 365,00 тыс. рублей (МБОУ "СШ №18").
Объем потребности сформирован на основании локальных сметных расчетов.</t>
  </si>
  <si>
    <t>Средства бюджета города за счет остатка средств на счете по учету средств бюджета города на 01.01.2025, в том числе:
- 37,70 тыс. рублей - на организацию и проведение игровых программ "Здоровые дети – будущее России"; 
- 75,00 тыс. рублей - на соревнования по спортивному ориентированию для подростков и молодежи "Югорский азимут"; 
- 300,00 тыс. рублей - на проведение семинаров, мастер-классов, конференций для педагогической общественности по вопросам профилактики наркомании. 
Объем потребности сформирован  на основании сметы расходов и коммерческих предложений</t>
  </si>
  <si>
    <t>Средства бюджета города за счет остатка средств на счете по учету средств бюджета города на 01.01.2025, в том числе:
- 3 770,00 тыс. рублей - на приобретение 3D ренгенотелевизионной установки досмотра товаров и багажа, необходимой для досмотра сумок и вещей посетителей мероприятий и концертов МБУ "Дворец искусств"; 
- 1 441,33 тыс. рублей - на приобретение и монтаж стационарных арочных металлодетекторов в МБУ "Нижневартовский краеведческий музей им. Т.Д. Шуваева" и МАУДО г. Нижневартовска "Специализированная школа олимпийского резерва "Самотлор" ; 
- 330,00 тыс. рублей - на приобретение и монтаж системы контроля доступа и видеорегистратора на объекте МБУ "Нижневартовский краеведческий музей им. Т.Д. Шуваева"; 
- 500,00 тыс. рублей - на организацию и проведение форума "СТОП ТЕРРОР", направленного на повышение информированности граждан в сфере противодействия терроризму и мошенническим схемам, обмену опытом и формированию новых подходов к организации  профилактической работы среди несовершеннолетних . 
Объем потребности сформирован на основании коммерческих предложений, сметы расходов  на организацию и проведение форума.</t>
  </si>
  <si>
    <t>Средства бюджета города за счет остатка средств на счете по учету средств бюджета города на 01.01.2025, в том числе:
3 332,88 тыс. рублей - на приобретение 18-ти рамочных металлодетекторов для обеспечения антитеррористической защищенности объектов 14-ти образовательных организаций; 
1 992,47 тыс. рублей - на выполнение работ по оборудованию контрольно-пропускных пунктов (постов охраны) на основных входах в здания МБОУ "СШ №5", МБОУ "СШ №17", МБОУ "СШ №22".
Объем потребности сформирован  на основании расчета (обоснования) начальной (максимальной) цены контракта, коммерческих предложений, локальных сметных расчетов.</t>
  </si>
  <si>
    <t>Средства бюджета города за счет остатка средств на счете по учету средств бюджета города на 01.01.2025 на выполнение мероприятий по устранению нарушений санитарно-эпидемиологической безопасности по предписаниям Роспотребнадзора в образовательных организациях, в том числе:
- 33 163,70 тыс. рублей  - на  капитальный ремонт кровли здания и ремонт кабинетов МБОУ "СШ №17"; 
- 2 783,71 тыс. рублей - на замену напольного покрытия в спортивном зале, ремонт потолка в кабинете №306 и оконного проема в кабинете №31 МБОУ "СШ №31 с углубленным изучением художественно-эстетического профиля"; 
- 7 122,58 тыс. рублей - на отсыпку котлована находящегося на территории МБОУ "СШ №40"; 
- 283,16 тыс. рублей - на ремонтные работы в помещении №39 пищеблока МБОУ "СШ №32"; 
- 709,00 тыс. рублей - на замену оконных блоков МБДОУ ДС №47 "Успех"; 
- 1 000,00 тыс. рублей - на устройство 2-х теневых навесов МАДОУ ДС №37 "Дружная семейка".
Объем потребности сформирован на основании локальных сметных расчетов, предварительного расчета начальной (максимальной) цены контракта.</t>
  </si>
  <si>
    <t>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- 65 019,33 тыс. рублей - на поставку комбинированных уборочных машин и вакуумной подметально-уборочной машины (муниципальный контракт от 25.11.2024 №0187300001224000674 на сумму 65 019,33 тыс. рублей, исполнение на 01.01.2025 - 0,00 тыс. рублей, остаток от суммы муниципального контракта - 65 019,33 тыс. рублей);
- 10 551,79 тыс. рублей - на поставку экскаватора-погрузчика (муниципальный контракт от 19.11.2024 №0187300001224000658 на сумму 10 551,79 тыс. рублей, исполнение на 01.01.2025 - 0,00 тыс. рублей, остаток от суммы муниципального контракта - 10 551,79 тыс. рублей);
- 7 332,78 тыс. рублей - на поставку полузакрытых остановочных павильонов (12 шт.) (муниципальный контракт от 02.11.2024 №0187300001224000598 на сумму 7 332,78 тыс. рублей, исполнение на 01.01.2025 - 0,00 тыс. рублей, остаток от суммы муниципального контракта - 7 332,78 тыс. рублей);
- 580,00 тыс. рублей - на поставку столбиков 750 для замены установленных по оси проезжей части на ул. Мира, ул. Интернациональная (контракт от 28.12.2024 №611 на сумму 580,00 тыс. рублей, исполнение на 01.01.2025 - 0,00 тыс. рублей, остаток от суммы муниципального контракта - 580,00 тыс. рублей);
- 577,43 тыс. рублей - на поставку железобетонных изделий (фундаментный блок, основание дорожного знака Т-2, антипарковочная полусфера) (муниципальный контракт от 28.12.2024 №617 на сумму 577,43 тыс. рублей, исполнение на 01.01.2025 - 0,00 тыс. рублей, остаток от суммы муниципального контракта - 577,43 тыс. рублей);
- 459,20 тыс. рублей - на поставку столбиков Р-605 для замены установленных по оси проезжей части на ул. Мира, ул. Интернациональная (муниципальный контракт от 28.12.2024 №610 на сумму 459,20 тыс. рублей, исполнение на 01.01.2025 - 0,00 тыс. рублей, остаток от суммы муниципального контракта - 459,20 тыс. рублей);
- 314,74 тыс. рублей - на выполнение работ по замене вводного линейного разъединителя на приемном портале №КТПН-6/0.4кВ №7/3 (муниципальный контракт от 28.12.2024 №621 на сумму 314,74 тыс. рублей, исполнение на 01.01.2025 - 0,00 тыс. рублей, остаток от суммы муниципального контракта - 314,74 тыс. рублей);
- 260,00 тыс. рублей - на поставку флажков столбиков 750 мм (муниципальный контракт от 28.12.2024 №614 на сумму 260,00 тыс. рублей, исполнение на 01.01.2025 - 0,00 тыс. рублей, остаток от суммы муниципального контракта - 260,00 тыс. рублей);
- 224,00 тыс. рублей - на поставку флажков ССГ-750 (муниципальный контракт от 28.12.2024 №615 на сумму 224,00 тыс. рублей, исполнение на 01.01.2025 - 0,00 тыс. рублей, остаток от суммы муниципального контракта -224,00 тыс. рублей).</t>
  </si>
  <si>
    <t>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- 54 944,27 тыс. рублей - на выполнение работ по благоустройству парка Победы (объем расходов определен на основании локально-сметных расчетов и коммерческих предложений);
- 10 320,00 тыс. рублей - на проектно-изыскательские работы по благоустройству, капитальному ремонту площади Нефтяников и прилегающей к ней территории (объем расходов определен на основании мониторинга коммерческих предложений);
- 9 866,90 тыс. рублей - на художественно-декоративное оформление города к праздничным датам (объем расходов определен на основании мониторинга коммерческих предложений);
- 8 339,23 тыс. рублей - на содержание новых объектов благоустройства, переданных МБУ "УпоДХБ" ("Благоустройство проспекта Победы в створе улиц Мира и Ленина г. Нижневартовска (Аллея памяти)"; "Благоустройство Бульвара на Набережной в створе улиц Чапаева-Ханты-Мансийская в г. Нижневартовске (1этап)", инициативных проектов, реализованных в 2024 году) (объем расходов определен на основании локально-сметных расчетов).</t>
  </si>
  <si>
    <t>Средства бюджета города за счет остатка средств на счете по учету средств бюджета города на 01.01.2025 на выполнение работ по замене ограждения территории МАУ ДО г. Нижневартовска "ЦДТ". Объем потребности сформирован на основании локального сметного расчета.</t>
  </si>
  <si>
    <t>Средства бюджета города за счет остатка средств на счете по учету средств бюджета города на 01.01.2025 для МБОУ "СШ №2-многопрофильная им. Е.И. Куропаткина", в том числе:
- 10 161,61 тыс. рублей  - на приобретение оборудования для пищеблока, гардероба, медицинского оборудования; 
- 1 700,00 тыс. рублей - на выполнение Дизайн-проекта по благоустройству территории школы;
- 310,00 тыс.рублей - на проведение авторского надзора за выполнением работ по капитальному ремонту.
Объем потребности сформирован на основании счетов, коммерческих предложений.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</si>
</sst>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 #,##0.00_-;_-* &quot;-&quot;??_-;_-@_-"/>
    <numFmt numFmtId="165" formatCode="0000000000"/>
  </numFmts>
  <fonts count="24" x14ac:knownFonts="1">
    <font>
      <sz val="11"/>
      <color theme="1"/>
      <name val="Calibri"/>
      <family val="2"/>
      <charset val="204"/>
      <scheme val="minor"/>
    </font>
    <font>
      <b/>
      <sz val="14"/>
      <name val="Times New Roman"/>
      <family val="1"/>
      <charset val="204"/>
    </font>
    <font>
      <sz val="14"/>
      <name val="Times New Roman"/>
      <family val="1"/>
      <charset val="204"/>
    </font>
    <font>
      <sz val="14"/>
      <color indexed="10"/>
      <name val="Times New Roman"/>
      <family val="1"/>
      <charset val="204"/>
    </font>
    <font>
      <sz val="10"/>
      <name val="Arial"/>
      <family val="2"/>
      <charset val="204"/>
    </font>
    <font>
      <sz val="10"/>
      <name val="Arial Cyr"/>
      <family val="2"/>
      <charset val="204"/>
    </font>
    <font>
      <sz val="12"/>
      <name val="Times New Roman"/>
      <family val="1"/>
      <charset val="204"/>
    </font>
    <font>
      <sz val="10"/>
      <name val="Arial"/>
      <family val="2"/>
    </font>
    <font>
      <b/>
      <sz val="16"/>
      <name val="Times New Roman"/>
      <family val="1"/>
      <charset val="204"/>
    </font>
    <font>
      <b/>
      <sz val="14"/>
      <color indexed="10"/>
      <name val="Times New Roman"/>
      <family val="1"/>
      <charset val="204"/>
    </font>
    <font>
      <sz val="14"/>
      <color theme="1"/>
      <name val="Times New Roman"/>
      <family val="1"/>
      <charset val="204"/>
    </font>
    <font>
      <sz val="14"/>
      <color rgb="FFFF0000"/>
      <name val="Times New Roman"/>
      <family val="1"/>
      <charset val="204"/>
    </font>
    <font>
      <b/>
      <sz val="18"/>
      <name val="Times New Roman"/>
      <family val="1"/>
      <charset val="204"/>
    </font>
    <font>
      <i/>
      <sz val="14"/>
      <name val="Times New Roman"/>
      <family val="1"/>
      <charset val="204"/>
    </font>
    <font>
      <sz val="11"/>
      <color theme="1"/>
      <name val="Calibri"/>
      <family val="2"/>
      <charset val="204"/>
      <scheme val="minor"/>
    </font>
    <font>
      <b/>
      <sz val="14"/>
      <color rgb="FF0000FF"/>
      <name val="Times New Roman"/>
      <family val="1"/>
      <charset val="204"/>
    </font>
    <font>
      <i/>
      <sz val="14"/>
      <color theme="1"/>
      <name val="Times New Roman"/>
      <family val="1"/>
      <charset val="204"/>
    </font>
    <font>
      <sz val="10"/>
      <name val="Arial Cyr"/>
      <charset val="204"/>
    </font>
    <font>
      <i/>
      <sz val="11"/>
      <name val="Calibri"/>
      <family val="2"/>
      <charset val="204"/>
      <scheme val="minor"/>
    </font>
    <font>
      <b/>
      <sz val="16"/>
      <name val="Times New Roman"/>
      <family val="1"/>
      <charset val="204"/>
    </font>
    <font>
      <b/>
      <sz val="14"/>
      <name val="Times New Roman"/>
      <family val="1"/>
      <charset val="204"/>
    </font>
    <font>
      <sz val="14"/>
      <name val="Times New Roman"/>
      <family val="1"/>
      <charset val="204"/>
    </font>
    <font>
      <sz val="11"/>
      <name val="Calibri"/>
      <family val="2"/>
      <charset val="204"/>
      <scheme val="minor"/>
    </font>
    <font>
      <sz val="14"/>
      <name val="Times New Roman"/>
    </font>
  </fonts>
  <fills count="8">
    <fill>
      <patternFill patternType="none"/>
    </fill>
    <fill>
      <patternFill patternType="gray125"/>
    </fill>
    <fill>
      <patternFill patternType="solid">
        <fgColor indexed="27"/>
        <bgColor indexed="41"/>
      </patternFill>
    </fill>
    <fill>
      <patternFill patternType="solid">
        <fgColor theme="0"/>
        <bgColor indexed="64"/>
      </patternFill>
    </fill>
    <fill>
      <patternFill patternType="solid">
        <fgColor rgb="FFCCFFFF"/>
        <bgColor indexed="64"/>
      </patternFill>
    </fill>
    <fill>
      <patternFill patternType="solid">
        <fgColor theme="0"/>
        <bgColor indexed="41"/>
      </patternFill>
    </fill>
    <fill>
      <patternFill patternType="solid">
        <fgColor theme="8" tint="0.39997558519241921"/>
        <bgColor indexed="64"/>
      </patternFill>
    </fill>
    <fill>
      <patternFill patternType="solid">
        <fgColor theme="8" tint="0.39997558519241921"/>
        <bgColor indexed="41"/>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s>
  <cellStyleXfs count="14">
    <xf numFmtId="0" fontId="0" fillId="0" borderId="0"/>
    <xf numFmtId="0" fontId="4" fillId="0" borderId="0"/>
    <xf numFmtId="0" fontId="5"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164" fontId="14" fillId="0" borderId="0" applyFont="0" applyFill="0" applyBorder="0" applyAlignment="0" applyProtection="0"/>
    <xf numFmtId="0" fontId="17" fillId="0" borderId="0"/>
  </cellStyleXfs>
  <cellXfs count="163">
    <xf numFmtId="0" fontId="0" fillId="0" borderId="0" xfId="0"/>
    <xf numFmtId="0" fontId="2" fillId="0" borderId="0" xfId="0" applyFont="1" applyBorder="1" applyAlignment="1">
      <alignment vertical="center" wrapText="1"/>
    </xf>
    <xf numFmtId="0" fontId="2" fillId="0" borderId="0" xfId="0" applyFont="1" applyAlignment="1">
      <alignment vertical="center" wrapText="1"/>
    </xf>
    <xf numFmtId="0" fontId="2" fillId="0" borderId="0" xfId="0" applyFont="1" applyFill="1" applyAlignment="1">
      <alignment vertical="center" wrapText="1"/>
    </xf>
    <xf numFmtId="0" fontId="1" fillId="0" borderId="0" xfId="0" applyFont="1" applyBorder="1" applyAlignment="1">
      <alignment horizontal="right" vertical="center" wrapText="1"/>
    </xf>
    <xf numFmtId="0" fontId="2" fillId="0" borderId="0" xfId="0" applyFont="1" applyAlignment="1">
      <alignment horizontal="right"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1"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Border="1" applyAlignment="1">
      <alignment horizontal="justify" vertical="center" wrapText="1"/>
    </xf>
    <xf numFmtId="0" fontId="2" fillId="0" borderId="0" xfId="0" applyFont="1" applyAlignment="1">
      <alignment horizontal="justify" vertical="center" wrapText="1"/>
    </xf>
    <xf numFmtId="0" fontId="2" fillId="0" borderId="0" xfId="0" applyFont="1" applyAlignment="1">
      <alignment vertical="center" wrapText="1"/>
    </xf>
    <xf numFmtId="0" fontId="3" fillId="0" borderId="0" xfId="0" applyFont="1" applyAlignment="1">
      <alignment vertical="center" wrapText="1"/>
    </xf>
    <xf numFmtId="0" fontId="9" fillId="2" borderId="1" xfId="0" applyFont="1" applyFill="1" applyBorder="1" applyAlignment="1">
      <alignment horizontal="justify" vertical="center" wrapText="1"/>
    </xf>
    <xf numFmtId="0" fontId="1" fillId="2" borderId="1" xfId="0" applyNumberFormat="1" applyFont="1" applyFill="1" applyBorder="1" applyAlignment="1">
      <alignment horizontal="justify" vertical="center" wrapText="1"/>
    </xf>
    <xf numFmtId="0" fontId="1" fillId="0" borderId="1" xfId="0" applyFont="1" applyFill="1" applyBorder="1" applyAlignment="1">
      <alignment horizontal="center" vertical="center" wrapText="1"/>
    </xf>
    <xf numFmtId="0" fontId="1" fillId="3" borderId="1" xfId="0" applyNumberFormat="1" applyFont="1" applyFill="1" applyBorder="1" applyAlignment="1" applyProtection="1">
      <alignment horizontal="justify" vertical="center" wrapText="1"/>
    </xf>
    <xf numFmtId="0" fontId="1" fillId="0" borderId="0" xfId="0" applyFont="1" applyAlignment="1">
      <alignment vertical="center" wrapText="1"/>
    </xf>
    <xf numFmtId="4" fontId="1" fillId="0" borderId="1" xfId="0" applyNumberFormat="1" applyFont="1" applyFill="1" applyBorder="1" applyAlignment="1">
      <alignment horizontal="right" vertical="center" wrapText="1"/>
    </xf>
    <xf numFmtId="0" fontId="2" fillId="0" borderId="0" xfId="0" applyFont="1" applyAlignment="1">
      <alignment horizontal="left" vertical="center" wrapText="1"/>
    </xf>
    <xf numFmtId="49" fontId="0" fillId="0" borderId="0" xfId="0" applyNumberFormat="1" applyAlignment="1">
      <alignment horizontal="right"/>
    </xf>
    <xf numFmtId="4" fontId="2" fillId="0" borderId="0" xfId="0" applyNumberFormat="1" applyFont="1" applyAlignment="1">
      <alignment horizontal="right" vertical="center" wrapText="1"/>
    </xf>
    <xf numFmtId="0" fontId="2" fillId="0" borderId="0" xfId="0" applyFont="1" applyBorder="1" applyAlignment="1">
      <alignment horizontal="left" vertical="center" wrapText="1"/>
    </xf>
    <xf numFmtId="2" fontId="1" fillId="0" borderId="1" xfId="0" applyNumberFormat="1" applyFont="1" applyFill="1" applyBorder="1" applyAlignment="1" applyProtection="1">
      <alignment horizontal="justify" vertical="center" wrapText="1"/>
    </xf>
    <xf numFmtId="4" fontId="1" fillId="0" borderId="1" xfId="0" applyNumberFormat="1" applyFont="1" applyFill="1" applyBorder="1" applyAlignment="1">
      <alignment vertical="center" wrapText="1"/>
    </xf>
    <xf numFmtId="2" fontId="2" fillId="0" borderId="1" xfId="0" applyNumberFormat="1" applyFont="1" applyBorder="1" applyAlignment="1">
      <alignment horizontal="justify" vertical="center" wrapText="1"/>
    </xf>
    <xf numFmtId="2" fontId="2" fillId="0" borderId="1" xfId="0" applyNumberFormat="1" applyFont="1" applyFill="1" applyBorder="1" applyAlignment="1" applyProtection="1">
      <alignment horizontal="justify" vertical="center" wrapText="1"/>
    </xf>
    <xf numFmtId="4" fontId="1" fillId="2" borderId="1" xfId="0" applyNumberFormat="1" applyFont="1" applyFill="1" applyBorder="1" applyAlignment="1">
      <alignment horizontal="right" vertical="center" wrapText="1"/>
    </xf>
    <xf numFmtId="0" fontId="1" fillId="4" borderId="1" xfId="0" applyNumberFormat="1" applyFont="1" applyFill="1" applyBorder="1" applyAlignment="1">
      <alignment horizontal="justify" vertical="center" wrapText="1"/>
    </xf>
    <xf numFmtId="4" fontId="1" fillId="2" borderId="1" xfId="0" applyNumberFormat="1" applyFont="1" applyFill="1" applyBorder="1" applyAlignment="1">
      <alignment vertical="center" wrapText="1"/>
    </xf>
    <xf numFmtId="2" fontId="1" fillId="4" borderId="1" xfId="0" applyNumberFormat="1" applyFont="1" applyFill="1" applyBorder="1" applyAlignment="1">
      <alignment horizontal="justify" vertical="center" wrapText="1"/>
    </xf>
    <xf numFmtId="0" fontId="1" fillId="6" borderId="1" xfId="0" applyFont="1" applyFill="1" applyBorder="1" applyAlignment="1">
      <alignment horizontal="justify" vertical="center" wrapText="1"/>
    </xf>
    <xf numFmtId="4" fontId="1" fillId="7" borderId="1" xfId="0" applyNumberFormat="1" applyFont="1" applyFill="1" applyBorder="1" applyAlignment="1">
      <alignment horizontal="right" vertical="center" wrapText="1"/>
    </xf>
    <xf numFmtId="0" fontId="1" fillId="7" borderId="1" xfId="0" applyFont="1" applyFill="1" applyBorder="1" applyAlignment="1">
      <alignment horizontal="justify" vertical="center" wrapText="1"/>
    </xf>
    <xf numFmtId="0" fontId="2" fillId="0" borderId="0" xfId="0" applyFont="1" applyAlignment="1">
      <alignment vertical="center" wrapText="1"/>
    </xf>
    <xf numFmtId="0" fontId="2" fillId="0" borderId="1" xfId="0" applyNumberFormat="1" applyFont="1" applyFill="1" applyBorder="1" applyAlignment="1">
      <alignment horizontal="justify" vertical="center" wrapText="1"/>
    </xf>
    <xf numFmtId="2" fontId="1" fillId="0" borderId="1" xfId="0" applyNumberFormat="1" applyFont="1" applyFill="1" applyBorder="1" applyAlignment="1">
      <alignment horizontal="justify" vertical="center" wrapText="1"/>
    </xf>
    <xf numFmtId="49" fontId="2" fillId="0" borderId="1" xfId="0" applyNumberFormat="1" applyFont="1" applyBorder="1" applyAlignment="1">
      <alignment horizontal="justify" vertical="center" wrapText="1"/>
    </xf>
    <xf numFmtId="49" fontId="1" fillId="2" borderId="1" xfId="0" applyNumberFormat="1" applyFont="1" applyFill="1" applyBorder="1" applyAlignment="1">
      <alignment horizontal="justify" vertical="center" wrapText="1"/>
    </xf>
    <xf numFmtId="49" fontId="2" fillId="4" borderId="1" xfId="0" applyNumberFormat="1" applyFont="1" applyFill="1" applyBorder="1" applyAlignment="1">
      <alignment horizontal="justify" vertical="center" wrapText="1"/>
    </xf>
    <xf numFmtId="2" fontId="2" fillId="0" borderId="1" xfId="0" applyNumberFormat="1" applyFont="1" applyFill="1" applyBorder="1" applyAlignment="1">
      <alignment horizontal="justify" vertical="center" wrapText="1"/>
    </xf>
    <xf numFmtId="0" fontId="1" fillId="4" borderId="1" xfId="0" applyNumberFormat="1" applyFont="1" applyFill="1" applyBorder="1" applyAlignment="1" applyProtection="1">
      <alignment horizontal="justify" vertical="center" wrapText="1"/>
    </xf>
    <xf numFmtId="0" fontId="2" fillId="4" borderId="1" xfId="0" applyNumberFormat="1" applyFont="1" applyFill="1" applyBorder="1" applyAlignment="1">
      <alignment horizontal="justify" vertical="center" wrapText="1"/>
    </xf>
    <xf numFmtId="4" fontId="2" fillId="0" borderId="0" xfId="0" applyNumberFormat="1" applyFont="1" applyAlignment="1">
      <alignment vertical="center" wrapText="1"/>
    </xf>
    <xf numFmtId="4" fontId="1" fillId="0" borderId="0" xfId="0" applyNumberFormat="1" applyFont="1" applyAlignment="1">
      <alignment vertical="center" wrapText="1"/>
    </xf>
    <xf numFmtId="4" fontId="2" fillId="5" borderId="1" xfId="0" applyNumberFormat="1" applyFont="1" applyFill="1" applyBorder="1" applyAlignment="1">
      <alignment vertical="center" wrapText="1"/>
    </xf>
    <xf numFmtId="4" fontId="1" fillId="0" borderId="1" xfId="0" applyNumberFormat="1" applyFont="1" applyBorder="1" applyAlignment="1">
      <alignment horizontal="right" vertical="center" wrapText="1"/>
    </xf>
    <xf numFmtId="4" fontId="2" fillId="0" borderId="1" xfId="0" applyNumberFormat="1" applyFont="1" applyBorder="1" applyAlignment="1">
      <alignment horizontal="right" vertical="center" wrapText="1"/>
    </xf>
    <xf numFmtId="0" fontId="2" fillId="6" borderId="1" xfId="0" applyFont="1" applyFill="1" applyBorder="1" applyAlignment="1">
      <alignment horizontal="justify" vertical="center" wrapText="1"/>
    </xf>
    <xf numFmtId="49" fontId="13" fillId="3" borderId="1" xfId="0" applyNumberFormat="1" applyFont="1" applyFill="1" applyBorder="1" applyAlignment="1" applyProtection="1">
      <alignment horizontal="justify" vertical="center" wrapText="1"/>
    </xf>
    <xf numFmtId="0" fontId="9" fillId="2" borderId="1" xfId="0" applyNumberFormat="1" applyFont="1" applyFill="1" applyBorder="1" applyAlignment="1">
      <alignment horizontal="justify" vertical="center" wrapText="1"/>
    </xf>
    <xf numFmtId="165" fontId="2" fillId="0" borderId="1" xfId="0" applyNumberFormat="1" applyFont="1" applyFill="1" applyBorder="1" applyAlignment="1" applyProtection="1">
      <alignment horizontal="justify" vertical="center" wrapText="1"/>
      <protection hidden="1"/>
    </xf>
    <xf numFmtId="4" fontId="2" fillId="0" borderId="1" xfId="0" applyNumberFormat="1" applyFont="1" applyFill="1" applyBorder="1" applyAlignment="1">
      <alignment horizontal="right" vertical="center" wrapText="1"/>
    </xf>
    <xf numFmtId="4" fontId="15" fillId="0" borderId="0" xfId="0" applyNumberFormat="1" applyFont="1" applyAlignment="1">
      <alignment vertical="center" wrapText="1"/>
    </xf>
    <xf numFmtId="0" fontId="15" fillId="0" borderId="0" xfId="0" applyFont="1" applyAlignment="1">
      <alignment vertical="center" wrapText="1"/>
    </xf>
    <xf numFmtId="0" fontId="1" fillId="0" borderId="1" xfId="0" applyFont="1" applyFill="1" applyBorder="1" applyAlignment="1">
      <alignment horizontal="justify" vertical="center" wrapText="1"/>
    </xf>
    <xf numFmtId="0" fontId="2" fillId="3" borderId="1" xfId="0" applyNumberFormat="1" applyFont="1" applyFill="1" applyBorder="1" applyAlignment="1">
      <alignment horizontal="justify" vertical="center" wrapText="1"/>
    </xf>
    <xf numFmtId="0" fontId="0" fillId="0" borderId="0" xfId="0" applyFont="1" applyAlignment="1"/>
    <xf numFmtId="4" fontId="1" fillId="5" borderId="1" xfId="0" applyNumberFormat="1" applyFont="1" applyFill="1" applyBorder="1" applyAlignment="1">
      <alignment horizontal="right" vertical="center" wrapText="1"/>
    </xf>
    <xf numFmtId="0" fontId="2" fillId="0" borderId="0" xfId="0" applyNumberFormat="1" applyFont="1" applyAlignment="1">
      <alignment vertical="center" wrapText="1"/>
    </xf>
    <xf numFmtId="0" fontId="0" fillId="0" borderId="0" xfId="0" applyNumberFormat="1" applyFont="1" applyAlignment="1"/>
    <xf numFmtId="0" fontId="2" fillId="0" borderId="1" xfId="0" applyFont="1" applyBorder="1" applyAlignment="1">
      <alignment horizontal="justify" vertical="center" wrapText="1"/>
    </xf>
    <xf numFmtId="4" fontId="10" fillId="0" borderId="1" xfId="0" applyNumberFormat="1" applyFont="1" applyFill="1" applyBorder="1" applyAlignment="1">
      <alignment horizontal="right" vertical="center"/>
    </xf>
    <xf numFmtId="0" fontId="2" fillId="3" borderId="2" xfId="0" applyNumberFormat="1" applyFont="1" applyFill="1" applyBorder="1" applyAlignment="1">
      <alignment horizontal="justify" vertical="center" wrapText="1"/>
    </xf>
    <xf numFmtId="4" fontId="2" fillId="5" borderId="1" xfId="0" applyNumberFormat="1" applyFont="1" applyFill="1" applyBorder="1" applyAlignment="1">
      <alignment horizontal="right" vertical="center" wrapText="1"/>
    </xf>
    <xf numFmtId="0" fontId="2" fillId="3" borderId="1" xfId="0" applyFont="1" applyFill="1" applyBorder="1" applyAlignment="1">
      <alignment horizontal="justify" vertical="center" wrapText="1"/>
    </xf>
    <xf numFmtId="0" fontId="2" fillId="0" borderId="1" xfId="0" applyFont="1" applyFill="1" applyBorder="1" applyAlignment="1">
      <alignment horizontal="justify" vertical="center" wrapText="1"/>
    </xf>
    <xf numFmtId="49" fontId="2" fillId="0" borderId="1" xfId="0" applyNumberFormat="1" applyFont="1" applyFill="1" applyBorder="1" applyAlignment="1">
      <alignment horizontal="justify" vertical="center" wrapText="1"/>
    </xf>
    <xf numFmtId="0" fontId="2" fillId="0" borderId="1" xfId="0" applyNumberFormat="1" applyFont="1" applyFill="1" applyBorder="1" applyAlignment="1">
      <alignment vertical="center" wrapText="1"/>
    </xf>
    <xf numFmtId="49" fontId="2" fillId="0" borderId="1" xfId="0" applyNumberFormat="1" applyFont="1" applyFill="1" applyBorder="1" applyAlignment="1">
      <alignment vertical="center" wrapText="1"/>
    </xf>
    <xf numFmtId="2" fontId="1" fillId="0" borderId="1" xfId="0" applyNumberFormat="1" applyFont="1" applyBorder="1" applyAlignment="1">
      <alignment horizontal="justify" vertical="center" wrapText="1"/>
    </xf>
    <xf numFmtId="2" fontId="2" fillId="0" borderId="2" xfId="0" applyNumberFormat="1" applyFont="1" applyFill="1" applyBorder="1" applyAlignment="1">
      <alignment horizontal="justify" vertical="center" wrapText="1"/>
    </xf>
    <xf numFmtId="0" fontId="11" fillId="0" borderId="1" xfId="0" applyFont="1" applyFill="1" applyBorder="1" applyAlignment="1">
      <alignment horizontal="justify" vertical="center" wrapText="1"/>
    </xf>
    <xf numFmtId="0" fontId="2" fillId="0" borderId="0" xfId="0" applyNumberFormat="1" applyFont="1" applyFill="1" applyBorder="1" applyAlignment="1">
      <alignment vertical="center" wrapText="1"/>
    </xf>
    <xf numFmtId="0" fontId="1" fillId="3" borderId="2" xfId="0" applyNumberFormat="1" applyFont="1" applyFill="1" applyBorder="1" applyAlignment="1">
      <alignment horizontal="justify" vertical="center" wrapText="1"/>
    </xf>
    <xf numFmtId="0" fontId="1" fillId="3" borderId="1" xfId="0" applyFont="1" applyFill="1" applyBorder="1" applyAlignment="1">
      <alignment horizontal="justify" vertical="center" wrapText="1"/>
    </xf>
    <xf numFmtId="49" fontId="2" fillId="0" borderId="2" xfId="0" applyNumberFormat="1" applyFont="1" applyFill="1" applyBorder="1" applyAlignment="1">
      <alignment horizontal="justify" vertical="center" wrapText="1"/>
    </xf>
    <xf numFmtId="4" fontId="1" fillId="0" borderId="1" xfId="0" applyNumberFormat="1" applyFont="1" applyFill="1" applyBorder="1" applyAlignment="1">
      <alignment vertical="center"/>
    </xf>
    <xf numFmtId="0" fontId="2" fillId="0" borderId="1" xfId="0" applyFont="1" applyBorder="1" applyAlignment="1">
      <alignment horizontal="justify" vertical="center"/>
    </xf>
    <xf numFmtId="4" fontId="2" fillId="0" borderId="1" xfId="0" applyNumberFormat="1" applyFont="1" applyFill="1" applyBorder="1" applyAlignment="1">
      <alignment vertical="center" wrapText="1"/>
    </xf>
    <xf numFmtId="0" fontId="2" fillId="5" borderId="1" xfId="0" applyFont="1" applyFill="1" applyBorder="1" applyAlignment="1">
      <alignment horizontal="justify" vertical="center" wrapText="1"/>
    </xf>
    <xf numFmtId="0" fontId="2" fillId="5" borderId="1" xfId="0" applyNumberFormat="1" applyFont="1" applyFill="1" applyBorder="1" applyAlignment="1">
      <alignment horizontal="justify" vertical="center" wrapText="1"/>
    </xf>
    <xf numFmtId="49" fontId="2" fillId="0" borderId="2" xfId="0" applyNumberFormat="1" applyFont="1" applyBorder="1" applyAlignment="1">
      <alignment horizontal="justify" vertical="center" wrapText="1"/>
    </xf>
    <xf numFmtId="49" fontId="16" fillId="0" borderId="1" xfId="0" applyNumberFormat="1" applyFont="1" applyBorder="1" applyAlignment="1">
      <alignment horizontal="justify" vertical="center"/>
    </xf>
    <xf numFmtId="49" fontId="2" fillId="0" borderId="0" xfId="0" applyNumberFormat="1" applyFont="1" applyBorder="1" applyAlignment="1">
      <alignment horizontal="justify" vertical="center" wrapText="1"/>
    </xf>
    <xf numFmtId="49" fontId="2" fillId="0" borderId="1" xfId="0" applyNumberFormat="1" applyFont="1" applyFill="1" applyBorder="1" applyAlignment="1">
      <alignment vertical="center"/>
    </xf>
    <xf numFmtId="49" fontId="2" fillId="0" borderId="1" xfId="0" applyNumberFormat="1" applyFont="1" applyBorder="1" applyAlignment="1">
      <alignment vertical="center" wrapText="1"/>
    </xf>
    <xf numFmtId="0" fontId="2" fillId="5" borderId="7" xfId="0" applyNumberFormat="1" applyFont="1" applyFill="1" applyBorder="1" applyAlignment="1">
      <alignment horizontal="justify" vertical="center" wrapText="1"/>
    </xf>
    <xf numFmtId="4" fontId="2" fillId="0" borderId="0" xfId="0" applyNumberFormat="1" applyFont="1" applyFill="1" applyAlignment="1">
      <alignment horizontal="right" vertical="center" wrapText="1"/>
    </xf>
    <xf numFmtId="0" fontId="2" fillId="0" borderId="0" xfId="0" applyFont="1" applyFill="1" applyAlignment="1">
      <alignment horizontal="justify" vertical="center" wrapText="1"/>
    </xf>
    <xf numFmtId="2" fontId="2" fillId="0" borderId="2" xfId="0" applyNumberFormat="1" applyFont="1" applyBorder="1" applyAlignment="1">
      <alignment horizontal="justify" vertical="center" wrapText="1"/>
    </xf>
    <xf numFmtId="49" fontId="13" fillId="0" borderId="2" xfId="0" applyNumberFormat="1" applyFont="1" applyFill="1" applyBorder="1" applyAlignment="1">
      <alignment horizontal="justify" vertical="center" wrapText="1"/>
    </xf>
    <xf numFmtId="0" fontId="19" fillId="5" borderId="1" xfId="0" applyFont="1" applyFill="1" applyBorder="1" applyAlignment="1">
      <alignment horizontal="center" vertical="center" wrapText="1"/>
    </xf>
    <xf numFmtId="0" fontId="2" fillId="3" borderId="0" xfId="0" applyFont="1" applyFill="1" applyBorder="1" applyAlignment="1">
      <alignment horizontal="left" vertical="center" wrapText="1"/>
    </xf>
    <xf numFmtId="0" fontId="2" fillId="3" borderId="0" xfId="0" applyFont="1" applyFill="1" applyAlignment="1">
      <alignment horizontal="left" vertical="center" wrapText="1"/>
    </xf>
    <xf numFmtId="4" fontId="1" fillId="3" borderId="1" xfId="0" applyNumberFormat="1" applyFont="1" applyFill="1" applyBorder="1" applyAlignment="1">
      <alignment horizontal="right" vertical="center" wrapText="1"/>
    </xf>
    <xf numFmtId="0" fontId="20" fillId="3" borderId="1" xfId="0" applyFont="1" applyFill="1" applyBorder="1" applyAlignment="1">
      <alignment horizontal="justify" vertical="center" wrapText="1"/>
    </xf>
    <xf numFmtId="0" fontId="21" fillId="3" borderId="1" xfId="0" applyFont="1" applyFill="1" applyBorder="1" applyAlignment="1">
      <alignment horizontal="justify" vertical="center" wrapText="1"/>
    </xf>
    <xf numFmtId="4" fontId="21" fillId="3" borderId="1" xfId="0" applyNumberFormat="1" applyFont="1" applyFill="1" applyBorder="1" applyAlignment="1">
      <alignment horizontal="right" vertical="center" wrapText="1"/>
    </xf>
    <xf numFmtId="0" fontId="2" fillId="0" borderId="0" xfId="0" applyFont="1" applyFill="1" applyBorder="1" applyAlignment="1">
      <alignment horizontal="left" vertical="center" wrapText="1"/>
    </xf>
    <xf numFmtId="0" fontId="2" fillId="0" borderId="0" xfId="0" applyFont="1" applyFill="1" applyAlignment="1">
      <alignment horizontal="left" vertical="center" wrapText="1"/>
    </xf>
    <xf numFmtId="4" fontId="1" fillId="6" borderId="1" xfId="0" applyNumberFormat="1" applyFont="1" applyFill="1" applyBorder="1" applyAlignment="1">
      <alignment horizontal="right" vertical="center" wrapText="1"/>
    </xf>
    <xf numFmtId="0" fontId="13" fillId="3" borderId="1" xfId="0" applyFont="1" applyFill="1" applyBorder="1" applyAlignment="1">
      <alignment horizontal="justify" vertical="center" wrapText="1"/>
    </xf>
    <xf numFmtId="49" fontId="2" fillId="0" borderId="2" xfId="0" applyNumberFormat="1" applyFont="1" applyFill="1" applyBorder="1" applyAlignment="1">
      <alignment horizontal="justify" vertical="center" wrapText="1"/>
    </xf>
    <xf numFmtId="0" fontId="11" fillId="0" borderId="0" xfId="0" applyFont="1" applyAlignment="1">
      <alignment vertical="center" wrapText="1"/>
    </xf>
    <xf numFmtId="0" fontId="2" fillId="3" borderId="0" xfId="0" applyFont="1" applyFill="1" applyAlignment="1">
      <alignment vertical="center" wrapText="1"/>
    </xf>
    <xf numFmtId="49" fontId="13" fillId="0" borderId="1" xfId="0" applyNumberFormat="1" applyFont="1" applyFill="1" applyBorder="1" applyAlignment="1" applyProtection="1">
      <alignment horizontal="justify" vertical="center" wrapText="1"/>
    </xf>
    <xf numFmtId="0" fontId="11" fillId="0" borderId="0" xfId="0" applyNumberFormat="1" applyFont="1" applyAlignment="1">
      <alignment vertical="center" wrapText="1"/>
    </xf>
    <xf numFmtId="0" fontId="23" fillId="0" borderId="1" xfId="0" applyFont="1" applyBorder="1" applyAlignment="1">
      <alignment horizontal="justify" vertical="center" wrapText="1"/>
    </xf>
    <xf numFmtId="0" fontId="2" fillId="0" borderId="2" xfId="0" applyNumberFormat="1" applyFont="1" applyFill="1" applyBorder="1" applyAlignment="1">
      <alignment horizontal="justify" vertical="center" wrapText="1"/>
    </xf>
    <xf numFmtId="0" fontId="0" fillId="0" borderId="3" xfId="0" applyBorder="1" applyAlignment="1">
      <alignment horizontal="justify" vertical="center" wrapText="1"/>
    </xf>
    <xf numFmtId="4" fontId="1" fillId="3" borderId="2" xfId="0" applyNumberFormat="1" applyFont="1" applyFill="1" applyBorder="1" applyAlignment="1">
      <alignment horizontal="justify" vertical="center" wrapText="1"/>
    </xf>
    <xf numFmtId="0" fontId="2" fillId="3" borderId="2" xfId="0" applyFont="1" applyFill="1" applyBorder="1" applyAlignment="1">
      <alignment horizontal="justify" vertical="center" wrapText="1"/>
    </xf>
    <xf numFmtId="0" fontId="12" fillId="0" borderId="0" xfId="0" applyFont="1" applyFill="1" applyBorder="1" applyAlignment="1">
      <alignment horizontal="center" vertical="center" wrapText="1"/>
    </xf>
    <xf numFmtId="0" fontId="12" fillId="0" borderId="0" xfId="0" applyFont="1" applyBorder="1" applyAlignment="1">
      <alignment horizontal="center" vertical="center" wrapText="1"/>
    </xf>
    <xf numFmtId="0" fontId="8" fillId="3" borderId="1" xfId="0" applyFont="1" applyFill="1" applyBorder="1" applyAlignment="1">
      <alignment horizontal="center" vertical="center"/>
    </xf>
    <xf numFmtId="0" fontId="8" fillId="0" borderId="6"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4" fontId="2" fillId="5" borderId="2" xfId="0" applyNumberFormat="1" applyFont="1" applyFill="1" applyBorder="1" applyAlignment="1">
      <alignment horizontal="right" vertical="center" wrapText="1"/>
    </xf>
    <xf numFmtId="4" fontId="2" fillId="5" borderId="3" xfId="0" applyNumberFormat="1" applyFont="1" applyFill="1" applyBorder="1" applyAlignment="1">
      <alignment horizontal="right" vertical="center" wrapText="1"/>
    </xf>
    <xf numFmtId="2" fontId="2" fillId="0" borderId="2" xfId="0" applyNumberFormat="1" applyFont="1" applyFill="1" applyBorder="1" applyAlignment="1" applyProtection="1">
      <alignment horizontal="justify" vertical="center" wrapText="1"/>
    </xf>
    <xf numFmtId="2" fontId="2" fillId="0" borderId="3" xfId="0" applyNumberFormat="1" applyFont="1" applyFill="1" applyBorder="1" applyAlignment="1" applyProtection="1">
      <alignment horizontal="justify" vertical="center" wrapText="1"/>
    </xf>
    <xf numFmtId="2" fontId="2" fillId="3" borderId="2" xfId="0" applyNumberFormat="1" applyFont="1" applyFill="1" applyBorder="1" applyAlignment="1" applyProtection="1">
      <alignment horizontal="justify" vertical="center" wrapText="1"/>
    </xf>
    <xf numFmtId="2" fontId="2" fillId="3" borderId="3" xfId="0" applyNumberFormat="1" applyFont="1" applyFill="1" applyBorder="1" applyAlignment="1" applyProtection="1">
      <alignment horizontal="justify" vertical="center" wrapText="1"/>
    </xf>
    <xf numFmtId="49" fontId="13" fillId="0" borderId="2" xfId="0" applyNumberFormat="1" applyFont="1" applyFill="1" applyBorder="1" applyAlignment="1">
      <alignment horizontal="justify" vertical="center" wrapText="1"/>
    </xf>
    <xf numFmtId="49" fontId="18" fillId="0" borderId="3" xfId="0" applyNumberFormat="1" applyFont="1" applyBorder="1" applyAlignment="1">
      <alignment horizontal="justify" vertical="center" wrapText="1"/>
    </xf>
    <xf numFmtId="2" fontId="2" fillId="0" borderId="2" xfId="0" applyNumberFormat="1" applyFont="1" applyBorder="1" applyAlignment="1">
      <alignment horizontal="justify" vertical="center" wrapText="1"/>
    </xf>
    <xf numFmtId="0" fontId="0" fillId="0" borderId="8" xfId="0" applyBorder="1" applyAlignment="1">
      <alignment horizontal="justify" vertical="center" wrapText="1"/>
    </xf>
    <xf numFmtId="49" fontId="2" fillId="0" borderId="2" xfId="0" applyNumberFormat="1" applyFont="1" applyFill="1" applyBorder="1" applyAlignment="1">
      <alignment horizontal="justify" vertical="center" wrapText="1"/>
    </xf>
    <xf numFmtId="49" fontId="2" fillId="0" borderId="8" xfId="0" applyNumberFormat="1" applyFont="1" applyFill="1" applyBorder="1" applyAlignment="1">
      <alignment horizontal="justify" vertical="center" wrapText="1"/>
    </xf>
    <xf numFmtId="49" fontId="2" fillId="0" borderId="3" xfId="0" applyNumberFormat="1" applyFont="1" applyFill="1" applyBorder="1" applyAlignment="1">
      <alignment horizontal="justify" vertical="center" wrapText="1"/>
    </xf>
    <xf numFmtId="2" fontId="2" fillId="0" borderId="2" xfId="0" applyNumberFormat="1" applyFont="1" applyFill="1" applyBorder="1" applyAlignment="1">
      <alignment horizontal="justify" vertical="center" wrapText="1"/>
    </xf>
    <xf numFmtId="2" fontId="2" fillId="0" borderId="3" xfId="0" applyNumberFormat="1" applyFont="1" applyFill="1" applyBorder="1" applyAlignment="1">
      <alignment horizontal="justify" vertical="center" wrapText="1"/>
    </xf>
    <xf numFmtId="0" fontId="2" fillId="0" borderId="3" xfId="0" applyNumberFormat="1" applyFont="1" applyFill="1" applyBorder="1" applyAlignment="1">
      <alignment horizontal="justify" vertical="center" wrapText="1"/>
    </xf>
    <xf numFmtId="4" fontId="2" fillId="0" borderId="2" xfId="0" applyNumberFormat="1" applyFont="1" applyFill="1" applyBorder="1" applyAlignment="1">
      <alignment horizontal="right" vertical="center" wrapText="1"/>
    </xf>
    <xf numFmtId="4" fontId="2" fillId="0" borderId="3" xfId="0" applyNumberFormat="1" applyFont="1" applyFill="1" applyBorder="1" applyAlignment="1">
      <alignment horizontal="right" vertical="center" wrapText="1"/>
    </xf>
    <xf numFmtId="2" fontId="1" fillId="0" borderId="2" xfId="0" applyNumberFormat="1" applyFont="1" applyFill="1" applyBorder="1" applyAlignment="1" applyProtection="1">
      <alignment horizontal="justify" vertical="center" wrapText="1"/>
    </xf>
    <xf numFmtId="2" fontId="1" fillId="0" borderId="8" xfId="0" applyNumberFormat="1" applyFont="1" applyFill="1" applyBorder="1" applyAlignment="1" applyProtection="1">
      <alignment horizontal="justify" vertical="center" wrapText="1"/>
    </xf>
    <xf numFmtId="2" fontId="1" fillId="0" borderId="3" xfId="0" applyNumberFormat="1" applyFont="1" applyFill="1" applyBorder="1" applyAlignment="1" applyProtection="1">
      <alignment horizontal="justify" vertical="center" wrapText="1"/>
    </xf>
    <xf numFmtId="0" fontId="2" fillId="0" borderId="2" xfId="0" applyNumberFormat="1" applyFont="1" applyFill="1" applyBorder="1" applyAlignment="1" applyProtection="1">
      <alignment horizontal="justify" vertical="center" wrapText="1"/>
    </xf>
    <xf numFmtId="0" fontId="2" fillId="0" borderId="8" xfId="0" applyNumberFormat="1" applyFont="1" applyFill="1" applyBorder="1" applyAlignment="1" applyProtection="1">
      <alignment horizontal="justify" vertical="center" wrapText="1"/>
    </xf>
    <xf numFmtId="0" fontId="2" fillId="0" borderId="3" xfId="0" applyNumberFormat="1" applyFont="1" applyFill="1" applyBorder="1" applyAlignment="1" applyProtection="1">
      <alignment horizontal="justify" vertical="center" wrapText="1"/>
    </xf>
    <xf numFmtId="0" fontId="2" fillId="0" borderId="8" xfId="0" applyNumberFormat="1" applyFont="1" applyFill="1" applyBorder="1" applyAlignment="1">
      <alignment horizontal="justify" vertical="center" wrapText="1"/>
    </xf>
    <xf numFmtId="0" fontId="0" fillId="0" borderId="8" xfId="0" applyFill="1" applyBorder="1" applyAlignment="1">
      <alignment horizontal="justify" vertical="center" wrapText="1"/>
    </xf>
    <xf numFmtId="0" fontId="0" fillId="0" borderId="3" xfId="0" applyFill="1" applyBorder="1" applyAlignment="1">
      <alignment horizontal="justify" vertical="center" wrapText="1"/>
    </xf>
    <xf numFmtId="0" fontId="2" fillId="0" borderId="2" xfId="0" applyNumberFormat="1" applyFont="1" applyFill="1" applyBorder="1" applyAlignment="1">
      <alignment vertical="center" wrapText="1"/>
    </xf>
    <xf numFmtId="0" fontId="0" fillId="0" borderId="3" xfId="0" applyFill="1" applyBorder="1" applyAlignment="1">
      <alignment vertical="center" wrapText="1"/>
    </xf>
    <xf numFmtId="0" fontId="0" fillId="0" borderId="3" xfId="0" applyBorder="1" applyAlignment="1">
      <alignment horizontal="right" vertical="center" wrapText="1"/>
    </xf>
    <xf numFmtId="0" fontId="2" fillId="0" borderId="2" xfId="0" applyFont="1" applyFill="1" applyBorder="1" applyAlignment="1">
      <alignment horizontal="justify" vertical="center" wrapText="1"/>
    </xf>
    <xf numFmtId="0" fontId="2" fillId="0" borderId="8" xfId="0" applyFont="1" applyFill="1" applyBorder="1" applyAlignment="1">
      <alignment horizontal="justify" vertical="center" wrapText="1"/>
    </xf>
    <xf numFmtId="0" fontId="2" fillId="0" borderId="3" xfId="0" applyFont="1" applyFill="1" applyBorder="1" applyAlignment="1">
      <alignment horizontal="justify" vertical="center" wrapText="1"/>
    </xf>
    <xf numFmtId="165" fontId="2" fillId="0" borderId="2" xfId="0" applyNumberFormat="1" applyFont="1" applyFill="1" applyBorder="1" applyAlignment="1" applyProtection="1">
      <alignment horizontal="left" vertical="center" wrapText="1"/>
      <protection hidden="1"/>
    </xf>
    <xf numFmtId="165" fontId="2" fillId="0" borderId="3" xfId="0" applyNumberFormat="1" applyFont="1" applyFill="1" applyBorder="1" applyAlignment="1" applyProtection="1">
      <alignment horizontal="left" vertical="center" wrapText="1"/>
      <protection hidden="1"/>
    </xf>
    <xf numFmtId="49" fontId="10" fillId="0" borderId="2" xfId="0" applyNumberFormat="1" applyFont="1" applyFill="1" applyBorder="1" applyAlignment="1">
      <alignment horizontal="left" vertical="center" wrapText="1"/>
    </xf>
    <xf numFmtId="49" fontId="10" fillId="0" borderId="8" xfId="0" applyNumberFormat="1" applyFont="1" applyFill="1" applyBorder="1" applyAlignment="1">
      <alignment horizontal="left" vertical="center" wrapText="1"/>
    </xf>
    <xf numFmtId="49" fontId="10" fillId="0" borderId="3" xfId="0" applyNumberFormat="1" applyFont="1" applyFill="1" applyBorder="1" applyAlignment="1">
      <alignment horizontal="left" vertical="center" wrapText="1"/>
    </xf>
    <xf numFmtId="0" fontId="22" fillId="0" borderId="3" xfId="0" applyFont="1" applyBorder="1" applyAlignment="1">
      <alignment horizontal="justify" vertical="center" wrapText="1"/>
    </xf>
    <xf numFmtId="49" fontId="13" fillId="0" borderId="2" xfId="0" applyNumberFormat="1" applyFont="1" applyFill="1" applyBorder="1" applyAlignment="1" applyProtection="1">
      <alignment horizontal="justify" vertical="center" wrapText="1"/>
    </xf>
    <xf numFmtId="49" fontId="13" fillId="0" borderId="8" xfId="0" applyNumberFormat="1" applyFont="1" applyFill="1" applyBorder="1" applyAlignment="1" applyProtection="1">
      <alignment horizontal="justify" vertical="center" wrapText="1"/>
    </xf>
  </cellXfs>
  <cellStyles count="14">
    <cellStyle name="Обычный" xfId="0" builtinId="0"/>
    <cellStyle name="Обычный 2" xfId="1"/>
    <cellStyle name="Обычный 2 2" xfId="3"/>
    <cellStyle name="Обычный 2 2 2" xfId="11"/>
    <cellStyle name="Обычный 2 3" xfId="6"/>
    <cellStyle name="Обычный 2 4" xfId="9"/>
    <cellStyle name="Обычный 3" xfId="2"/>
    <cellStyle name="Обычный 3 2" xfId="8"/>
    <cellStyle name="Обычный 3 3" xfId="7"/>
    <cellStyle name="Обычный 3 4" xfId="13"/>
    <cellStyle name="Обычный 4" xfId="4"/>
    <cellStyle name="Обычный 5" xfId="5"/>
    <cellStyle name="Обычный 7" xfId="10"/>
    <cellStyle name="Финансовый 2" xfId="12"/>
  </cellStyles>
  <dxfs count="0"/>
  <tableStyles count="0" defaultTableStyle="TableStyleMedium9" defaultPivotStyle="PivotStyleLight16"/>
  <colors>
    <mruColors>
      <color rgb="FFCCCCFF"/>
      <color rgb="FF0000FF"/>
      <color rgb="FFCCFFFF"/>
      <color rgb="FFFFCCCC"/>
      <color rgb="FFCCECFF"/>
      <color rgb="FFCC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usernames" Target="revisions/userNam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calcChain" Target="calcChain.xml"/><Relationship Id="rId4" Type="http://schemas.openxmlformats.org/officeDocument/2006/relationships/sharedStrings" Target="sharedStrings.xml"/></Relationships>
</file>

<file path=xl/revisions/_rels/revisionHeaders.xml.rels><?xml version="1.0" encoding="UTF-8" standalone="yes"?>
<Relationships xmlns="http://schemas.openxmlformats.org/package/2006/relationships"><Relationship Id="rId13" Type="http://schemas.openxmlformats.org/officeDocument/2006/relationships/revisionLog" Target="revisionLog13.xml"/><Relationship Id="rId18" Type="http://schemas.openxmlformats.org/officeDocument/2006/relationships/revisionLog" Target="revisionLog18.xml"/><Relationship Id="rId26" Type="http://schemas.openxmlformats.org/officeDocument/2006/relationships/revisionLog" Target="revisionLog26.xml"/><Relationship Id="rId39" Type="http://schemas.openxmlformats.org/officeDocument/2006/relationships/revisionLog" Target="revisionLog39.xml"/><Relationship Id="rId21" Type="http://schemas.openxmlformats.org/officeDocument/2006/relationships/revisionLog" Target="revisionLog21.xml"/><Relationship Id="rId34" Type="http://schemas.openxmlformats.org/officeDocument/2006/relationships/revisionLog" Target="revisionLog34.xml"/><Relationship Id="rId42" Type="http://schemas.openxmlformats.org/officeDocument/2006/relationships/revisionLog" Target="revisionLog42.xml"/><Relationship Id="rId47" Type="http://schemas.openxmlformats.org/officeDocument/2006/relationships/revisionLog" Target="revisionLog47.xml"/><Relationship Id="rId50" Type="http://schemas.openxmlformats.org/officeDocument/2006/relationships/revisionLog" Target="revisionLog50.xml"/><Relationship Id="rId55" Type="http://schemas.openxmlformats.org/officeDocument/2006/relationships/revisionLog" Target="revisionLog55.xml"/><Relationship Id="rId63" Type="http://schemas.openxmlformats.org/officeDocument/2006/relationships/revisionLog" Target="revisionLog63.xml"/><Relationship Id="rId68" Type="http://schemas.openxmlformats.org/officeDocument/2006/relationships/revisionLog" Target="revisionLog68.xml"/><Relationship Id="rId76" Type="http://schemas.openxmlformats.org/officeDocument/2006/relationships/revisionLog" Target="revisionLog76.xml"/><Relationship Id="rId84" Type="http://schemas.openxmlformats.org/officeDocument/2006/relationships/revisionLog" Target="revisionLog84.xml"/><Relationship Id="rId89" Type="http://schemas.openxmlformats.org/officeDocument/2006/relationships/revisionLog" Target="revisionLog89.xml"/><Relationship Id="rId7" Type="http://schemas.openxmlformats.org/officeDocument/2006/relationships/revisionLog" Target="revisionLog7.xml"/><Relationship Id="rId71" Type="http://schemas.openxmlformats.org/officeDocument/2006/relationships/revisionLog" Target="revisionLog71.xml"/><Relationship Id="rId92" Type="http://schemas.openxmlformats.org/officeDocument/2006/relationships/revisionLog" Target="revisionLog92.xml"/><Relationship Id="rId2" Type="http://schemas.openxmlformats.org/officeDocument/2006/relationships/revisionLog" Target="revisionLog2.xml"/><Relationship Id="rId16" Type="http://schemas.openxmlformats.org/officeDocument/2006/relationships/revisionLog" Target="revisionLog16.xml"/><Relationship Id="rId29" Type="http://schemas.openxmlformats.org/officeDocument/2006/relationships/revisionLog" Target="revisionLog29.xml"/><Relationship Id="rId11" Type="http://schemas.openxmlformats.org/officeDocument/2006/relationships/revisionLog" Target="revisionLog11.xml"/><Relationship Id="rId24" Type="http://schemas.openxmlformats.org/officeDocument/2006/relationships/revisionLog" Target="revisionLog24.xml"/><Relationship Id="rId32" Type="http://schemas.openxmlformats.org/officeDocument/2006/relationships/revisionLog" Target="revisionLog32.xml"/><Relationship Id="rId37" Type="http://schemas.openxmlformats.org/officeDocument/2006/relationships/revisionLog" Target="revisionLog37.xml"/><Relationship Id="rId40" Type="http://schemas.openxmlformats.org/officeDocument/2006/relationships/revisionLog" Target="revisionLog40.xml"/><Relationship Id="rId45" Type="http://schemas.openxmlformats.org/officeDocument/2006/relationships/revisionLog" Target="revisionLog45.xml"/><Relationship Id="rId53" Type="http://schemas.openxmlformats.org/officeDocument/2006/relationships/revisionLog" Target="revisionLog53.xml"/><Relationship Id="rId58" Type="http://schemas.openxmlformats.org/officeDocument/2006/relationships/revisionLog" Target="revisionLog58.xml"/><Relationship Id="rId66" Type="http://schemas.openxmlformats.org/officeDocument/2006/relationships/revisionLog" Target="revisionLog66.xml"/><Relationship Id="rId74" Type="http://schemas.openxmlformats.org/officeDocument/2006/relationships/revisionLog" Target="revisionLog74.xml"/><Relationship Id="rId79" Type="http://schemas.openxmlformats.org/officeDocument/2006/relationships/revisionLog" Target="revisionLog79.xml"/><Relationship Id="rId87" Type="http://schemas.openxmlformats.org/officeDocument/2006/relationships/revisionLog" Target="revisionLog87.xml"/><Relationship Id="rId5" Type="http://schemas.openxmlformats.org/officeDocument/2006/relationships/revisionLog" Target="revisionLog5.xml"/><Relationship Id="rId61" Type="http://schemas.openxmlformats.org/officeDocument/2006/relationships/revisionLog" Target="revisionLog61.xml"/><Relationship Id="rId82" Type="http://schemas.openxmlformats.org/officeDocument/2006/relationships/revisionLog" Target="revisionLog82.xml"/><Relationship Id="rId90" Type="http://schemas.openxmlformats.org/officeDocument/2006/relationships/revisionLog" Target="revisionLog90.xml"/><Relationship Id="rId19" Type="http://schemas.openxmlformats.org/officeDocument/2006/relationships/revisionLog" Target="revisionLog19.xml"/><Relationship Id="rId14" Type="http://schemas.openxmlformats.org/officeDocument/2006/relationships/revisionLog" Target="revisionLog14.xml"/><Relationship Id="rId22" Type="http://schemas.openxmlformats.org/officeDocument/2006/relationships/revisionLog" Target="revisionLog22.xml"/><Relationship Id="rId27" Type="http://schemas.openxmlformats.org/officeDocument/2006/relationships/revisionLog" Target="revisionLog27.xml"/><Relationship Id="rId30" Type="http://schemas.openxmlformats.org/officeDocument/2006/relationships/revisionLog" Target="revisionLog30.xml"/><Relationship Id="rId35" Type="http://schemas.openxmlformats.org/officeDocument/2006/relationships/revisionLog" Target="revisionLog35.xml"/><Relationship Id="rId43" Type="http://schemas.openxmlformats.org/officeDocument/2006/relationships/revisionLog" Target="revisionLog43.xml"/><Relationship Id="rId48" Type="http://schemas.openxmlformats.org/officeDocument/2006/relationships/revisionLog" Target="revisionLog48.xml"/><Relationship Id="rId56" Type="http://schemas.openxmlformats.org/officeDocument/2006/relationships/revisionLog" Target="revisionLog56.xml"/><Relationship Id="rId64" Type="http://schemas.openxmlformats.org/officeDocument/2006/relationships/revisionLog" Target="revisionLog64.xml"/><Relationship Id="rId69" Type="http://schemas.openxmlformats.org/officeDocument/2006/relationships/revisionLog" Target="revisionLog69.xml"/><Relationship Id="rId77" Type="http://schemas.openxmlformats.org/officeDocument/2006/relationships/revisionLog" Target="revisionLog77.xml"/><Relationship Id="rId8" Type="http://schemas.openxmlformats.org/officeDocument/2006/relationships/revisionLog" Target="revisionLog8.xml"/><Relationship Id="rId51" Type="http://schemas.openxmlformats.org/officeDocument/2006/relationships/revisionLog" Target="revisionLog51.xml"/><Relationship Id="rId72" Type="http://schemas.openxmlformats.org/officeDocument/2006/relationships/revisionLog" Target="revisionLog72.xml"/><Relationship Id="rId80" Type="http://schemas.openxmlformats.org/officeDocument/2006/relationships/revisionLog" Target="revisionLog80.xml"/><Relationship Id="rId85" Type="http://schemas.openxmlformats.org/officeDocument/2006/relationships/revisionLog" Target="revisionLog85.xml"/><Relationship Id="rId93" Type="http://schemas.openxmlformats.org/officeDocument/2006/relationships/revisionLog" Target="revisionLog93.xml"/><Relationship Id="rId3" Type="http://schemas.openxmlformats.org/officeDocument/2006/relationships/revisionLog" Target="revisionLog3.xml"/><Relationship Id="rId12" Type="http://schemas.openxmlformats.org/officeDocument/2006/relationships/revisionLog" Target="revisionLog12.xml"/><Relationship Id="rId17" Type="http://schemas.openxmlformats.org/officeDocument/2006/relationships/revisionLog" Target="revisionLog17.xml"/><Relationship Id="rId25" Type="http://schemas.openxmlformats.org/officeDocument/2006/relationships/revisionLog" Target="revisionLog25.xml"/><Relationship Id="rId33" Type="http://schemas.openxmlformats.org/officeDocument/2006/relationships/revisionLog" Target="revisionLog33.xml"/><Relationship Id="rId38" Type="http://schemas.openxmlformats.org/officeDocument/2006/relationships/revisionLog" Target="revisionLog38.xml"/><Relationship Id="rId46" Type="http://schemas.openxmlformats.org/officeDocument/2006/relationships/revisionLog" Target="revisionLog46.xml"/><Relationship Id="rId59" Type="http://schemas.openxmlformats.org/officeDocument/2006/relationships/revisionLog" Target="revisionLog59.xml"/><Relationship Id="rId67" Type="http://schemas.openxmlformats.org/officeDocument/2006/relationships/revisionLog" Target="revisionLog67.xml"/><Relationship Id="rId20" Type="http://schemas.openxmlformats.org/officeDocument/2006/relationships/revisionLog" Target="revisionLog20.xml"/><Relationship Id="rId41" Type="http://schemas.openxmlformats.org/officeDocument/2006/relationships/revisionLog" Target="revisionLog41.xml"/><Relationship Id="rId54" Type="http://schemas.openxmlformats.org/officeDocument/2006/relationships/revisionLog" Target="revisionLog54.xml"/><Relationship Id="rId62" Type="http://schemas.openxmlformats.org/officeDocument/2006/relationships/revisionLog" Target="revisionLog62.xml"/><Relationship Id="rId70" Type="http://schemas.openxmlformats.org/officeDocument/2006/relationships/revisionLog" Target="revisionLog70.xml"/><Relationship Id="rId75" Type="http://schemas.openxmlformats.org/officeDocument/2006/relationships/revisionLog" Target="revisionLog75.xml"/><Relationship Id="rId83" Type="http://schemas.openxmlformats.org/officeDocument/2006/relationships/revisionLog" Target="revisionLog83.xml"/><Relationship Id="rId88" Type="http://schemas.openxmlformats.org/officeDocument/2006/relationships/revisionLog" Target="revisionLog88.xml"/><Relationship Id="rId91" Type="http://schemas.openxmlformats.org/officeDocument/2006/relationships/revisionLog" Target="revisionLog91.xml"/><Relationship Id="rId1" Type="http://schemas.openxmlformats.org/officeDocument/2006/relationships/revisionLog" Target="revisionLog1.xml"/><Relationship Id="rId6" Type="http://schemas.openxmlformats.org/officeDocument/2006/relationships/revisionLog" Target="revisionLog6.xml"/><Relationship Id="rId15" Type="http://schemas.openxmlformats.org/officeDocument/2006/relationships/revisionLog" Target="revisionLog15.xml"/><Relationship Id="rId23" Type="http://schemas.openxmlformats.org/officeDocument/2006/relationships/revisionLog" Target="revisionLog23.xml"/><Relationship Id="rId28" Type="http://schemas.openxmlformats.org/officeDocument/2006/relationships/revisionLog" Target="revisionLog28.xml"/><Relationship Id="rId36" Type="http://schemas.openxmlformats.org/officeDocument/2006/relationships/revisionLog" Target="revisionLog36.xml"/><Relationship Id="rId49" Type="http://schemas.openxmlformats.org/officeDocument/2006/relationships/revisionLog" Target="revisionLog49.xml"/><Relationship Id="rId57" Type="http://schemas.openxmlformats.org/officeDocument/2006/relationships/revisionLog" Target="revisionLog57.xml"/><Relationship Id="rId10" Type="http://schemas.openxmlformats.org/officeDocument/2006/relationships/revisionLog" Target="revisionLog10.xml"/><Relationship Id="rId31" Type="http://schemas.openxmlformats.org/officeDocument/2006/relationships/revisionLog" Target="revisionLog31.xml"/><Relationship Id="rId44" Type="http://schemas.openxmlformats.org/officeDocument/2006/relationships/revisionLog" Target="revisionLog44.xml"/><Relationship Id="rId52" Type="http://schemas.openxmlformats.org/officeDocument/2006/relationships/revisionLog" Target="revisionLog52.xml"/><Relationship Id="rId60" Type="http://schemas.openxmlformats.org/officeDocument/2006/relationships/revisionLog" Target="revisionLog60.xml"/><Relationship Id="rId65" Type="http://schemas.openxmlformats.org/officeDocument/2006/relationships/revisionLog" Target="revisionLog65.xml"/><Relationship Id="rId73" Type="http://schemas.openxmlformats.org/officeDocument/2006/relationships/revisionLog" Target="revisionLog73.xml"/><Relationship Id="rId78" Type="http://schemas.openxmlformats.org/officeDocument/2006/relationships/revisionLog" Target="revisionLog78.xml"/><Relationship Id="rId81" Type="http://schemas.openxmlformats.org/officeDocument/2006/relationships/revisionLog" Target="revisionLog81.xml"/><Relationship Id="rId86" Type="http://schemas.openxmlformats.org/officeDocument/2006/relationships/revisionLog" Target="revisionLog86.xml"/><Relationship Id="rId4" Type="http://schemas.openxmlformats.org/officeDocument/2006/relationships/revisionLog" Target="revisionLog4.xml"/><Relationship Id="rId9" Type="http://schemas.openxmlformats.org/officeDocument/2006/relationships/revisionLog" Target="revisionLog9.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C70D6B75-3F12-4C58-8CCD-689E37C3A2C0}" diskRevisions="1" revisionId="245" version="93">
  <header guid="{C3FB981F-36EE-476B-90F4-491E6872F9F4}" dateTime="2025-01-29T15:03:03" maxSheetId="2" userName="Бессмертных Людмила Александровна" r:id="rId1">
    <sheetIdMap count="1">
      <sheetId val="1"/>
    </sheetIdMap>
  </header>
  <header guid="{F8755963-1DA4-42BF-8756-67FE3E95196A}" dateTime="2025-01-29T15:06:37" maxSheetId="2" userName="Кузьмина Светлана Юрьевна" r:id="rId2" minRId="1">
    <sheetIdMap count="1">
      <sheetId val="1"/>
    </sheetIdMap>
  </header>
  <header guid="{248D66D1-F19D-48C0-B644-6643C84ECDED}" dateTime="2025-01-29T15:07:12" maxSheetId="2" userName="Сигильетова Анна Ивановна" r:id="rId3" minRId="4">
    <sheetIdMap count="1">
      <sheetId val="1"/>
    </sheetIdMap>
  </header>
  <header guid="{F4CBB7C4-CBCC-4B91-9C60-DCC7C1B664F5}" dateTime="2025-01-29T15:07:16" maxSheetId="2" userName="Кузьмина Светлана Юрьевна" r:id="rId4" minRId="5">
    <sheetIdMap count="1">
      <sheetId val="1"/>
    </sheetIdMap>
  </header>
  <header guid="{AF484758-537C-4C87-B9EB-2E9D2D444C97}" dateTime="2025-01-29T15:10:18" maxSheetId="2" userName="Кузьмина Светлана Юрьевна" r:id="rId5" minRId="6">
    <sheetIdMap count="1">
      <sheetId val="1"/>
    </sheetIdMap>
  </header>
  <header guid="{6742F140-1816-4907-9268-FD5997DD66AC}" dateTime="2025-01-29T15:12:22" maxSheetId="2" userName="Сигильетова Анна Ивановна" r:id="rId6" minRId="7" maxRId="11">
    <sheetIdMap count="1">
      <sheetId val="1"/>
    </sheetIdMap>
  </header>
  <header guid="{3882986A-75EB-420F-91A7-551860AC52F1}" dateTime="2025-01-29T15:13:10" maxSheetId="2" userName="Кузьмина Светлана Юрьевна" r:id="rId7" minRId="12" maxRId="15">
    <sheetIdMap count="1">
      <sheetId val="1"/>
    </sheetIdMap>
  </header>
  <header guid="{0DFF9157-6BB6-4683-B2C2-26B06398A9DB}" dateTime="2025-01-29T15:13:56" maxSheetId="2" userName="Кузьмина Светлана Юрьевна" r:id="rId8" minRId="18">
    <sheetIdMap count="1">
      <sheetId val="1"/>
    </sheetIdMap>
  </header>
  <header guid="{2AA1351B-290F-4FCE-8F7E-56E2C43F4CC6}" dateTime="2025-01-29T15:16:20" maxSheetId="2" userName="Петровская Анна Игоревна" r:id="rId9" minRId="19" maxRId="22">
    <sheetIdMap count="1">
      <sheetId val="1"/>
    </sheetIdMap>
  </header>
  <header guid="{1D80FC48-6A62-4B74-9D78-7FE96D204F30}" dateTime="2025-01-29T15:17:07" maxSheetId="2" userName="Кузьмина Светлана Юрьевна" r:id="rId10" minRId="26">
    <sheetIdMap count="1">
      <sheetId val="1"/>
    </sheetIdMap>
  </header>
  <header guid="{CD7CE4AD-1960-4EA5-BE18-532879693006}" dateTime="2025-01-29T15:18:39" maxSheetId="2" userName="Шмидт Татьяна Николаевна" r:id="rId11" minRId="27">
    <sheetIdMap count="1">
      <sheetId val="1"/>
    </sheetIdMap>
  </header>
  <header guid="{EC747BFB-8E5D-4921-A55C-459888E85D68}" dateTime="2025-01-29T15:19:18" maxSheetId="2" userName="Кузьмина Светлана Юрьевна" r:id="rId12" minRId="30">
    <sheetIdMap count="1">
      <sheetId val="1"/>
    </sheetIdMap>
  </header>
  <header guid="{C16E86AD-4D90-40A6-823F-8B503AE3ED58}" dateTime="2025-01-29T15:19:24" maxSheetId="2" userName="Петровская Анна Игоревна" r:id="rId13" minRId="31" maxRId="33">
    <sheetIdMap count="1">
      <sheetId val="1"/>
    </sheetIdMap>
  </header>
  <header guid="{BED3D2E9-20B5-4787-9FD5-8FEE9D53479A}" dateTime="2025-01-29T15:34:47" maxSheetId="2" userName="Сигильетова Анна Ивановна" r:id="rId14" minRId="34">
    <sheetIdMap count="1">
      <sheetId val="1"/>
    </sheetIdMap>
  </header>
  <header guid="{D568E9A5-6B59-4558-B544-8D0A12A61E5C}" dateTime="2025-01-29T15:41:31" maxSheetId="2" userName="Решетникова Ирина Александровна" r:id="rId15" minRId="38" maxRId="39">
    <sheetIdMap count="1">
      <sheetId val="1"/>
    </sheetIdMap>
  </header>
  <header guid="{A5EF6EF1-30A3-45E6-8939-0F4E3240E18C}" dateTime="2025-01-29T15:41:42" maxSheetId="2" userName="Кузьмина Светлана Юрьевна" r:id="rId16" minRId="43" maxRId="44">
    <sheetIdMap count="1">
      <sheetId val="1"/>
    </sheetIdMap>
  </header>
  <header guid="{631AA36B-0582-4873-B9B8-9F3BAC3D0767}" dateTime="2025-01-29T15:42:06" maxSheetId="2" userName="Кузьмина Светлана Юрьевна" r:id="rId17" minRId="47">
    <sheetIdMap count="1">
      <sheetId val="1"/>
    </sheetIdMap>
  </header>
  <header guid="{CDF8194F-4233-481D-B426-28096AED7D9A}" dateTime="2025-01-29T15:44:27" maxSheetId="2" userName="Кузьмина Светлана Юрьевна" r:id="rId18" minRId="50">
    <sheetIdMap count="1">
      <sheetId val="1"/>
    </sheetIdMap>
  </header>
  <header guid="{0665A567-6D66-4583-9F0E-1044A8F7E40C}" dateTime="2025-01-29T16:06:22" maxSheetId="2" userName="Решетникова Ирина Александровна" r:id="rId19" minRId="53">
    <sheetIdMap count="1">
      <sheetId val="1"/>
    </sheetIdMap>
  </header>
  <header guid="{FC762CF3-8B8B-4898-B687-294E1AB28B81}" dateTime="2025-01-29T16:06:34" maxSheetId="2" userName="Кузьмина Светлана Юрьевна" r:id="rId20" minRId="57">
    <sheetIdMap count="1">
      <sheetId val="1"/>
    </sheetIdMap>
  </header>
  <header guid="{7A70C90A-F8D1-4429-AA01-D355BA3DB95C}" dateTime="2025-01-29T16:12:13" maxSheetId="2" userName="Кузьмина Светлана Юрьевна" r:id="rId21" minRId="60">
    <sheetIdMap count="1">
      <sheetId val="1"/>
    </sheetIdMap>
  </header>
  <header guid="{EBF7B621-98C2-4B0F-8341-33022EC1F71B}" dateTime="2025-01-29T16:14:39" maxSheetId="2" userName="Кузьмина Светлана Юрьевна" r:id="rId22" minRId="61" maxRId="63">
    <sheetIdMap count="1">
      <sheetId val="1"/>
    </sheetIdMap>
  </header>
  <header guid="{14B8B977-B39D-48E2-9B6F-634B10426BB6}" dateTime="2025-01-29T16:22:02" maxSheetId="2" userName="Бессмертных Людмила Александровна" r:id="rId23">
    <sheetIdMap count="1">
      <sheetId val="1"/>
    </sheetIdMap>
  </header>
  <header guid="{1402FCAE-39FA-4C2C-B856-D869CFB2BFDD}" dateTime="2025-01-29T16:34:27" maxSheetId="2" userName="Бессмертных Людмила Александровна" r:id="rId24">
    <sheetIdMap count="1">
      <sheetId val="1"/>
    </sheetIdMap>
  </header>
  <header guid="{B7FB01BE-313E-4814-876E-6EF6E9F863CF}" dateTime="2025-01-29T16:43:54" maxSheetId="2" userName="Шмидт Татьяна Николаевна" r:id="rId25" minRId="70">
    <sheetIdMap count="1">
      <sheetId val="1"/>
    </sheetIdMap>
  </header>
  <header guid="{77F9961F-126E-4C92-B418-1D24A1A761FC}" dateTime="2025-01-29T16:44:20" maxSheetId="2" userName="Шмидт Татьяна Николаевна" r:id="rId26" minRId="73">
    <sheetIdMap count="1">
      <sheetId val="1"/>
    </sheetIdMap>
  </header>
  <header guid="{6508276F-3CAE-40AC-8826-32CBBF207E61}" dateTime="2025-01-29T16:45:04" maxSheetId="2" userName="Шмидт Татьяна Николаевна" r:id="rId27" minRId="74">
    <sheetIdMap count="1">
      <sheetId val="1"/>
    </sheetIdMap>
  </header>
  <header guid="{782BFDFA-9A47-4C56-9084-ED30C5AE2138}" dateTime="2025-01-29T16:47:11" maxSheetId="2" userName="Шмидт Татьяна Николаевна" r:id="rId28" minRId="75">
    <sheetIdMap count="1">
      <sheetId val="1"/>
    </sheetIdMap>
  </header>
  <header guid="{8BA91F65-6539-40D2-80AC-5126594D1DA2}" dateTime="2025-01-29T17:11:39" maxSheetId="2" userName="Гудкова Ирина Витальевна" r:id="rId29" minRId="78" maxRId="79">
    <sheetIdMap count="1">
      <sheetId val="1"/>
    </sheetIdMap>
  </header>
  <header guid="{9C3A262D-AF7D-4DCD-BE4B-FE7D0E41A02C}" dateTime="2025-01-29T17:12:13" maxSheetId="2" userName="Гудкова Ирина Витальевна" r:id="rId30" minRId="82">
    <sheetIdMap count="1">
      <sheetId val="1"/>
    </sheetIdMap>
  </header>
  <header guid="{B5F56240-C970-4C9E-8003-1C337CEE659D}" dateTime="2025-01-29T17:13:37" maxSheetId="2" userName="Кирилюк Елена Викторовна" r:id="rId31" minRId="83" maxRId="88">
    <sheetIdMap count="1">
      <sheetId val="1"/>
    </sheetIdMap>
  </header>
  <header guid="{AE7612BC-AD15-43F4-8567-468385473671}" dateTime="2025-01-29T17:16:56" maxSheetId="2" userName="Кирилюк Елена Викторовна" r:id="rId32" minRId="89" maxRId="90">
    <sheetIdMap count="1">
      <sheetId val="1"/>
    </sheetIdMap>
  </header>
  <header guid="{378D8FD1-36E7-41FF-A445-072B805DC84A}" dateTime="2025-01-29T17:18:23" maxSheetId="2" userName="Гудкова Ирина Витальевна" r:id="rId33">
    <sheetIdMap count="1">
      <sheetId val="1"/>
    </sheetIdMap>
  </header>
  <header guid="{DB839C2C-BE92-43EC-B8CD-63A38409C971}" dateTime="2025-01-29T17:18:32" maxSheetId="2" userName="Гудкова Ирина Витальевна" r:id="rId34" minRId="93">
    <sheetIdMap count="1">
      <sheetId val="1"/>
    </sheetIdMap>
  </header>
  <header guid="{1EC5DF09-903D-4CCF-951C-8EF7B631EAF7}" dateTime="2025-01-29T17:20:37" maxSheetId="2" userName="Гудкова Ирина Витальевна" r:id="rId35" minRId="94">
    <sheetIdMap count="1">
      <sheetId val="1"/>
    </sheetIdMap>
  </header>
  <header guid="{F8EBE672-F46C-447A-8BCC-A710ED53471D}" dateTime="2025-01-29T17:22:34" maxSheetId="2" userName="Гудкова Ирина Витальевна" r:id="rId36" minRId="95">
    <sheetIdMap count="1">
      <sheetId val="1"/>
    </sheetIdMap>
  </header>
  <header guid="{8F3C0B0B-1D35-4658-88D0-6A2BCE2CA660}" dateTime="2025-01-29T17:22:54" maxSheetId="2" userName="Гудкова Ирина Витальевна" r:id="rId37" minRId="96">
    <sheetIdMap count="1">
      <sheetId val="1"/>
    </sheetIdMap>
  </header>
  <header guid="{90E1C492-EEE6-4F37-8F19-61845EF0EE7C}" dateTime="2025-01-29T17:23:16" maxSheetId="2" userName="Гудкова Ирина Витальевна" r:id="rId38">
    <sheetIdMap count="1">
      <sheetId val="1"/>
    </sheetIdMap>
  </header>
  <header guid="{728A404F-5058-4B8E-8DD0-78BC902C9916}" dateTime="2025-01-29T17:23:25" maxSheetId="2" userName="Гудкова Ирина Витальевна" r:id="rId39">
    <sheetIdMap count="1">
      <sheetId val="1"/>
    </sheetIdMap>
  </header>
  <header guid="{1CA59813-1C60-459F-94E5-3FF472C649AA}" dateTime="2025-01-29T17:24:24" maxSheetId="2" userName="Кирилюк Елена Викторовна" r:id="rId40" minRId="97" maxRId="100">
    <sheetIdMap count="1">
      <sheetId val="1"/>
    </sheetIdMap>
  </header>
  <header guid="{9E1EF1FA-4F48-4402-9860-52F7AD1437A9}" dateTime="2025-01-29T17:25:02" maxSheetId="2" userName="Кирилюк Елена Викторовна" r:id="rId41" minRId="101">
    <sheetIdMap count="1">
      <sheetId val="1"/>
    </sheetIdMap>
  </header>
  <header guid="{0DF1B508-780E-4E11-B72B-280597103419}" dateTime="2025-01-29T17:25:45" maxSheetId="2" userName="Кузьмина Светлана Юрьевна" r:id="rId42" minRId="102">
    <sheetIdMap count="1">
      <sheetId val="1"/>
    </sheetIdMap>
  </header>
  <header guid="{79147322-E9D3-4368-A0B2-5191F315AF46}" dateTime="2025-01-29T17:26:50" maxSheetId="2" userName="Шмидт Татьяна Николаевна" r:id="rId43" minRId="105">
    <sheetIdMap count="1">
      <sheetId val="1"/>
    </sheetIdMap>
  </header>
  <header guid="{96A428F7-586F-47AF-A0A3-977D1D99FE70}" dateTime="2025-01-29T17:27:16" maxSheetId="2" userName="Гудкова Ирина Витальевна" r:id="rId44" minRId="108">
    <sheetIdMap count="1">
      <sheetId val="1"/>
    </sheetIdMap>
  </header>
  <header guid="{0CF227FF-8F5B-4EED-812E-2387A6B95728}" dateTime="2025-01-29T17:29:15" maxSheetId="2" userName="Шмидт Татьяна Николаевна" r:id="rId45" minRId="111">
    <sheetIdMap count="1">
      <sheetId val="1"/>
    </sheetIdMap>
  </header>
  <header guid="{3263710D-D07D-4AF7-8E07-A51A69787CA9}" dateTime="2025-01-29T17:30:33" maxSheetId="2" userName="Кирилюк Елена Викторовна" r:id="rId46" minRId="112">
    <sheetIdMap count="1">
      <sheetId val="1"/>
    </sheetIdMap>
  </header>
  <header guid="{9D227ED6-C2EF-42C9-BB14-0A4A8B1F51C0}" dateTime="2025-01-29T17:30:36" maxSheetId="2" userName="Шмидт Татьяна Николаевна" r:id="rId47" minRId="115">
    <sheetIdMap count="1">
      <sheetId val="1"/>
    </sheetIdMap>
  </header>
  <header guid="{1717BF71-3237-40AF-9B59-69C9B3C101FB}" dateTime="2025-01-29T17:31:33" maxSheetId="2" userName="Шмидт Татьяна Николаевна" r:id="rId48" minRId="116" maxRId="117">
    <sheetIdMap count="1">
      <sheetId val="1"/>
    </sheetIdMap>
  </header>
  <header guid="{5602B4C6-3B91-425E-97A1-A1B52AB54BF0}" dateTime="2025-01-29T17:49:00" maxSheetId="2" userName="Кирилюк Елена Викторовна" r:id="rId49" minRId="120" maxRId="127">
    <sheetIdMap count="1">
      <sheetId val="1"/>
    </sheetIdMap>
  </header>
  <header guid="{6AC99851-4722-4DC0-A613-AF2C1FE3A5EA}" dateTime="2025-01-29T18:03:29" maxSheetId="2" userName="Бессмертных Людмила Александровна" r:id="rId50">
    <sheetIdMap count="1">
      <sheetId val="1"/>
    </sheetIdMap>
  </header>
  <header guid="{27E91DA1-1C18-4A90-9EC6-74D27580983B}" dateTime="2025-01-29T18:10:57" maxSheetId="2" userName="Гудкова Ирина Витальевна" r:id="rId51" minRId="131">
    <sheetIdMap count="1">
      <sheetId val="1"/>
    </sheetIdMap>
  </header>
  <header guid="{C4C9343A-1A6C-4CA5-809C-F0EB5A6AC4FE}" dateTime="2025-01-29T18:11:16" maxSheetId="2" userName="Гудкова Ирина Витальевна" r:id="rId52" minRId="134">
    <sheetIdMap count="1">
      <sheetId val="1"/>
    </sheetIdMap>
  </header>
  <header guid="{F2773B7D-C803-405D-8FCA-81E489CCDFBB}" dateTime="2025-01-29T18:14:03" maxSheetId="2" userName="Гудкова Ирина Витальевна" r:id="rId53" minRId="135">
    <sheetIdMap count="1">
      <sheetId val="1"/>
    </sheetIdMap>
  </header>
  <header guid="{B215F320-3E9A-47A5-BD84-C8DEA7192854}" dateTime="2025-01-29T18:14:54" maxSheetId="2" userName="Гудкова Ирина Витальевна" r:id="rId54" minRId="136" maxRId="137">
    <sheetIdMap count="1">
      <sheetId val="1"/>
    </sheetIdMap>
  </header>
  <header guid="{E395EC54-63D8-48D7-BE9D-BAAEA959E99F}" dateTime="2025-01-29T18:15:20" maxSheetId="2" userName="Гудкова Ирина Витальевна" r:id="rId55" minRId="138">
    <sheetIdMap count="1">
      <sheetId val="1"/>
    </sheetIdMap>
  </header>
  <header guid="{33CBBC27-553C-4D48-A49B-771AC810834B}" dateTime="2025-01-29T18:16:02" maxSheetId="2" userName="Гудкова Ирина Витальевна" r:id="rId56">
    <sheetIdMap count="1">
      <sheetId val="1"/>
    </sheetIdMap>
  </header>
  <header guid="{BC13705F-BE34-4AF1-820D-3C31483D10C5}" dateTime="2025-01-29T18:16:09" maxSheetId="2" userName="Гудкова Ирина Витальевна" r:id="rId57">
    <sheetIdMap count="1">
      <sheetId val="1"/>
    </sheetIdMap>
  </header>
  <header guid="{A6803E6C-0A6A-406A-BDBC-03994A36DE09}" dateTime="2025-01-29T18:16:35" maxSheetId="2" userName="Гудкова Ирина Витальевна" r:id="rId58" minRId="139">
    <sheetIdMap count="1">
      <sheetId val="1"/>
    </sheetIdMap>
  </header>
  <header guid="{B1C89FB5-0F08-42EB-B87F-64D622D51178}" dateTime="2025-01-29T18:17:02" maxSheetId="2" userName="Гудкова Ирина Витальевна" r:id="rId59">
    <sheetIdMap count="1">
      <sheetId val="1"/>
    </sheetIdMap>
  </header>
  <header guid="{34D605A4-D420-4503-B863-CDCC78B89093}" dateTime="2025-01-29T18:18:21" maxSheetId="2" userName="Гудкова Ирина Витальевна" r:id="rId60">
    <sheetIdMap count="1">
      <sheetId val="1"/>
    </sheetIdMap>
  </header>
  <header guid="{0DD1E6A0-F08B-4359-A477-F8319B75E92C}" dateTime="2025-01-29T18:19:22" maxSheetId="2" userName="Гудкова Ирина Витальевна" r:id="rId61" minRId="140" maxRId="143">
    <sheetIdMap count="1">
      <sheetId val="1"/>
    </sheetIdMap>
  </header>
  <header guid="{D2A6DA39-54A0-4ABF-8493-4FDAED191637}" dateTime="2025-01-29T18:20:20" maxSheetId="2" userName="Гудкова Ирина Витальевна" r:id="rId62" minRId="144">
    <sheetIdMap count="1">
      <sheetId val="1"/>
    </sheetIdMap>
  </header>
  <header guid="{A38B0FC9-510C-47DB-B848-EA4A2E9E9610}" dateTime="2025-01-29T18:22:14" maxSheetId="2" userName="Гудкова Ирина Витальевна" r:id="rId63" minRId="145" maxRId="148">
    <sheetIdMap count="1">
      <sheetId val="1"/>
    </sheetIdMap>
  </header>
  <header guid="{7ADEF6A4-6BF7-4F92-A90E-B269A6AF2CE3}" dateTime="2025-01-29T18:22:25" maxSheetId="2" userName="Гудкова Ирина Витальевна" r:id="rId64" minRId="149">
    <sheetIdMap count="1">
      <sheetId val="1"/>
    </sheetIdMap>
  </header>
  <header guid="{0858BD98-63E6-47B7-99FA-D3EC5AFD544B}" dateTime="2025-01-29T18:23:23" maxSheetId="2" userName="Гудкова Ирина Витальевна" r:id="rId65" minRId="150">
    <sheetIdMap count="1">
      <sheetId val="1"/>
    </sheetIdMap>
  </header>
  <header guid="{0D9E7674-EE66-4689-86AF-D49E805B08C9}" dateTime="2025-01-29T18:24:29" maxSheetId="2" userName="Гудкова Ирина Витальевна" r:id="rId66">
    <sheetIdMap count="1">
      <sheetId val="1"/>
    </sheetIdMap>
  </header>
  <header guid="{4926932E-1483-4C80-961D-60A2EFD308E7}" dateTime="2025-01-29T18:51:40" maxSheetId="2" userName="Бессмертных Людмила Александровна" r:id="rId67" minRId="153" maxRId="156">
    <sheetIdMap count="1">
      <sheetId val="1"/>
    </sheetIdMap>
  </header>
  <header guid="{C6048BE2-8ED2-4C40-9E41-4AAFA4EE5C22}" dateTime="2025-01-29T18:54:16" maxSheetId="2" userName="Бессмертных Людмила Александровна" r:id="rId68" minRId="160">
    <sheetIdMap count="1">
      <sheetId val="1"/>
    </sheetIdMap>
  </header>
  <header guid="{E667DA00-E49B-4395-B747-F4811990A632}" dateTime="2025-01-29T18:58:09" maxSheetId="2" userName="Бессмертных Людмила Александровна" r:id="rId69" minRId="161">
    <sheetIdMap count="1">
      <sheetId val="1"/>
    </sheetIdMap>
  </header>
  <header guid="{7B4DA169-D8DE-41A0-8F44-323A3F064A05}" dateTime="2025-01-29T19:00:17" maxSheetId="2" userName="Бессмертных Людмила Александровна" r:id="rId70" minRId="165">
    <sheetIdMap count="1">
      <sheetId val="1"/>
    </sheetIdMap>
  </header>
  <header guid="{F415F805-4428-47C6-AEE8-ABC43FCC1F96}" dateTime="2025-01-29T19:01:09" maxSheetId="2" userName="Бессмертных Людмила Александровна" r:id="rId71" minRId="166">
    <sheetIdMap count="1">
      <sheetId val="1"/>
    </sheetIdMap>
  </header>
  <header guid="{CF6CD9F0-EA42-4AFA-9D58-E839D0F17C8D}" dateTime="2025-01-29T19:07:18" maxSheetId="2" userName="Бессмертных Людмила Александровна" r:id="rId72" minRId="167" maxRId="169">
    <sheetIdMap count="1">
      <sheetId val="1"/>
    </sheetIdMap>
  </header>
  <header guid="{961ECF8A-3483-45E6-A656-245ED7C3EF0E}" dateTime="2025-01-29T19:07:40" maxSheetId="2" userName="Бессмертных Людмила Александровна" r:id="rId73" minRId="173">
    <sheetIdMap count="1">
      <sheetId val="1"/>
    </sheetIdMap>
  </header>
  <header guid="{B41E6F7C-6F33-4DA5-A5EB-61CAD55F663F}" dateTime="2025-01-29T19:07:52" maxSheetId="2" userName="Бессмертных Людмила Александровна" r:id="rId74" minRId="174">
    <sheetIdMap count="1">
      <sheetId val="1"/>
    </sheetIdMap>
  </header>
  <header guid="{53A7DC31-A241-4A0A-A2FA-F976E09B1C64}" dateTime="2025-01-29T19:09:59" maxSheetId="2" userName="Бессмертных Людмила Александровна" r:id="rId75" minRId="175" maxRId="176">
    <sheetIdMap count="1">
      <sheetId val="1"/>
    </sheetIdMap>
  </header>
  <header guid="{5EEFB975-84A9-41ED-AD21-43D89C0B25A2}" dateTime="2025-01-29T19:11:03" maxSheetId="2" userName="Бессмертных Людмила Александровна" r:id="rId76" minRId="177" maxRId="178">
    <sheetIdMap count="1">
      <sheetId val="1"/>
    </sheetIdMap>
  </header>
  <header guid="{64281183-C626-4BD9-AE4E-E9F9DC1FC9E6}" dateTime="2025-01-29T19:11:30" maxSheetId="2" userName="Бессмертных Людмила Александровна" r:id="rId77" minRId="179">
    <sheetIdMap count="1">
      <sheetId val="1"/>
    </sheetIdMap>
  </header>
  <header guid="{188EED55-6311-4ACB-972C-61F59CF5BAA4}" dateTime="2025-01-29T19:12:14" maxSheetId="2" userName="Бессмертных Людмила Александровна" r:id="rId78" minRId="180">
    <sheetIdMap count="1">
      <sheetId val="1"/>
    </sheetIdMap>
  </header>
  <header guid="{400F423C-BAB4-4944-A52F-B5E469BBE491}" dateTime="2025-01-29T19:15:40" maxSheetId="2" userName="Бессмертных Людмила Александровна" r:id="rId79" minRId="181" maxRId="182">
    <sheetIdMap count="1">
      <sheetId val="1"/>
    </sheetIdMap>
  </header>
  <header guid="{98D2848F-742B-4BFD-97EF-807755F0A83C}" dateTime="2025-01-29T19:16:05" maxSheetId="2" userName="Бессмертных Людмила Александровна" r:id="rId80" minRId="186">
    <sheetIdMap count="1">
      <sheetId val="1"/>
    </sheetIdMap>
  </header>
  <header guid="{9848CA9A-7555-4C80-A53D-EACFDFF4E648}" dateTime="2025-01-29T19:16:33" maxSheetId="2" userName="Бессмертных Людмила Александровна" r:id="rId81" minRId="187">
    <sheetIdMap count="1">
      <sheetId val="1"/>
    </sheetIdMap>
  </header>
  <header guid="{24D5A480-0F24-43B1-A9C9-6AECDBC383EC}" dateTime="2025-01-29T19:32:36" maxSheetId="2" userName="Кирилюк Елена Викторовна" r:id="rId82" minRId="188" maxRId="190">
    <sheetIdMap count="1">
      <sheetId val="1"/>
    </sheetIdMap>
  </header>
  <header guid="{95DEA54F-006C-4036-9056-71C28643720E}" dateTime="2025-01-30T09:06:43" maxSheetId="2" userName="Жукова Евгения Александровна" r:id="rId83">
    <sheetIdMap count="1">
      <sheetId val="1"/>
    </sheetIdMap>
  </header>
  <header guid="{962BBA9C-8D08-48BF-968C-D6715F3574D6}" dateTime="2025-01-30T09:07:02" maxSheetId="2" userName="Жукова Евгения Александровна" r:id="rId84">
    <sheetIdMap count="1">
      <sheetId val="1"/>
    </sheetIdMap>
  </header>
  <header guid="{6477FF50-B7FE-4A56-9E86-8DD60E67943B}" dateTime="2025-01-30T09:08:32" maxSheetId="2" userName="Жукова Евгения Александровна" r:id="rId85">
    <sheetIdMap count="1">
      <sheetId val="1"/>
    </sheetIdMap>
  </header>
  <header guid="{263CA489-7297-4677-8ABC-FA2F83DE1FBB}" dateTime="2025-01-30T09:55:04" maxSheetId="2" userName="Бессмертных Людмила Александровна" r:id="rId86" minRId="197" maxRId="222">
    <sheetIdMap count="1">
      <sheetId val="1"/>
    </sheetIdMap>
  </header>
  <header guid="{6B0A03CE-6BA2-439E-9496-B8264845BC2D}" dateTime="2025-01-30T09:55:25" maxSheetId="2" userName="Бессмертных Людмила Александровна" r:id="rId87">
    <sheetIdMap count="1">
      <sheetId val="1"/>
    </sheetIdMap>
  </header>
  <header guid="{2DDE9FDC-05C3-4CBA-8F14-BF6B43792217}" dateTime="2025-01-30T09:56:15" maxSheetId="2" userName="Бессмертных Людмила Александровна" r:id="rId88">
    <sheetIdMap count="1">
      <sheetId val="1"/>
    </sheetIdMap>
  </header>
  <header guid="{75B11564-7484-4830-88B1-B4F7FE3EA68D}" dateTime="2025-01-30T09:56:53" maxSheetId="2" userName="Бессмертных Людмила Александровна" r:id="rId89">
    <sheetIdMap count="1">
      <sheetId val="1"/>
    </sheetIdMap>
  </header>
  <header guid="{55C2990F-2232-4AFB-A6A0-FC4477BEAB92}" dateTime="2025-01-30T09:57:24" maxSheetId="2" userName="Бессмертных Людмила Александровна" r:id="rId90">
    <sheetIdMap count="1">
      <sheetId val="1"/>
    </sheetIdMap>
  </header>
  <header guid="{E469063D-822A-43B9-9CA4-A543F49EC65E}" dateTime="2025-01-30T10:05:05" maxSheetId="2" userName="Жукова Евгения Александровна" r:id="rId91" minRId="238">
    <sheetIdMap count="1">
      <sheetId val="1"/>
    </sheetIdMap>
  </header>
  <header guid="{CAB90467-74AF-4D36-B2E3-620205104109}" dateTime="2025-01-30T10:05:45" maxSheetId="2" userName="Жукова Евгения Александровна" r:id="rId92" minRId="242">
    <sheetIdMap count="1">
      <sheetId val="1"/>
    </sheetIdMap>
  </header>
  <header guid="{C70D6B75-3F12-4C58-8CCD-689E37C3A2C0}" dateTime="2025-01-30T10:20:43" maxSheetId="2" userName="Бессмертных Людмила Александровна" r:id="rId93">
    <sheetIdMap count="1">
      <sheetId val="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 sId="1">
    <oc r="C17" t="inlineStr">
      <is>
        <t>Подпункт 25 пункта 1 статьи 16 Федерального закона от 06.10.2003 №131-ФЗ "Об общих принципах организации местного самоуправления в Российской Федерации"</t>
      </is>
    </oc>
    <nc r="C17" t="inlineStr">
      <is>
        <t>Пункт 25 пункта 1 статьи 16 Федерального закона от 06.10.2003 №131-ФЗ "Об общих принципах организации местного самоуправления в Российской Федерации"</t>
      </is>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 sId="1">
    <oc r="D27" t="inlineStr">
      <is>
        <t>Средства бюджета города за счет остатка средств на счете по учету средств бюджета города на 01.01.2025 на текущий ремонт подросткового клуба по месту жительства "Бригантина". Объем затрат определен на основании локального сметного расчета</t>
      </is>
    </oc>
    <nc r="D27" t="inlineStr">
      <is>
        <t>Средства бюджета города за счет остатка средств на счете по учету средств бюджета города на 01.01.2025 на текущий ремонт подросткового (молодежного) клуба по месту жительства "Бригантина". Объем затрат определен на основании локального сметного расчета</t>
      </is>
    </nc>
  </rcc>
  <rcv guid="{D963C193-9B68-47A7-AFD2-A31FAC2CD833}" action="delete"/>
  <rdn rId="0" localSheetId="1" customView="1" name="Z_D963C193_9B68_47A7_AFD2_A31FAC2CD833_.wvu.PrintTitles" hidden="1" oldHidden="1">
    <formula>'2025'!$4:$5</formula>
    <oldFormula>'2025'!$4:$5</oldFormula>
  </rdn>
  <rdn rId="0" localSheetId="1" customView="1" name="Z_D963C193_9B68_47A7_AFD2_A31FAC2CD833_.wvu.FilterData" hidden="1" oldHidden="1">
    <formula>'2025'!$A$5:$D$101</formula>
    <oldFormula>'2025'!$A$5:$D$101</oldFormula>
  </rdn>
  <rcv guid="{D963C193-9B68-47A7-AFD2-A31FAC2CD833}"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 sId="1">
    <oc r="C18" t="inlineStr">
      <is>
        <t>Пункт 25 части 1 статьи 16  Федерального закона от 06.10.2003 №131-ФЗ "Об общих принципах организации местного самоуправления в Российской Федерации"</t>
      </is>
    </oc>
    <nc r="C18" t="inlineStr">
      <is>
        <t>Пункт 25 пункта 1 статьи 16 Федерального закона от 06.10.2003 №131-ФЗ "Об общих принципах организации местного самоуправления в Российской Федерации"</t>
      </is>
    </nc>
  </rc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1" sId="1">
    <oc r="D25" t="inlineStr">
      <is>
        <t>Средства бюджета города за счет остатка средств на счете по учету средств бюджета города на 01.01.2025:
- 25 558,00 тыс. рублей  на приобретение оборудования и модернизацию центра обработки данных  (объем расходов определен на основании мониторинга коммерческих предложений);
- 6 351,00 тыс. рублей - на выполнение работ по текущему ремонту зданий по адресам: ул. Таежная 24, ул. Мира 62а (объем расходов определен на основании локально-сметных расчетов);
- 2 000,00 тыс. рублей - на приобретение сувенирной продукции и оформление зданий к проведению праздничных мероприятий 9 Мая, посвященных 80-летию Победы;
- 1 000,00 тыс. рублей - на предоставление дистанционнных медицинских услуг для проведения предрейсового и послерейсового медицинского осмотра водителей (объем расходов определен на основании мониторинга коммерческих предложений);
- 350,00 тыс. рублей - на оказание услуг по расширению функциональных возможностей АС "Бюджет" и АС "УРМ" для обеспечения возможности учета исполнительных документов по обращению взыскания на средства бюджета и средства бюджетных (автономных) учреждений (объем расходов определен на основании мониторинга коммерческих предложений)</t>
      </is>
    </oc>
    <nc r="D25" t="inlineStr">
      <is>
        <t>Средства бюджета города за счет остатка средств на счете по учету средств бюджета города на 01.01.2025:
- 25 558,00 тыс. рублей  на приобретение оборудования и модернизацию центра обработки данных  (объем расходов определен на основании мониторинга коммерческих предложений);
- 6 351,00 тыс. рублей - на выполнение работ по текущему ремонту зданий по адресам: ул. Таежная 24, ул. Мира 62а (объем расходов определен на основании локально-сметных расчетов);
- 2 000,00 тыс. рублей - на приобретение сувенирной продукции и оформление зданий к проведению праздничных мероприятий 9 Мая, посвященных 80-летию Победы;
- 1 000,00 тыс. рублей - на предоставление дистанционных медицинских услуг для проведения предрейсового и послерейсового медицинского осмотра водителей (объем расходов определен на основании мониторинга коммерческих предложений);
- 350,00 тыс. рублей - на оказание услуг по расширению функциональных возможностей АС "Бюджет" и АС "УРМ" для обеспечения возможности учета исполнительных документов по обращению взыскания на средства бюджета и средства бюджетных (автономных) учреждений (объем расходов определен на основании мониторинга коммерческих предложений)</t>
      </is>
    </nc>
  </rcc>
  <rcc rId="32" sId="1">
    <oc r="D74" t="inlineStr">
      <is>
        <t>Остаток средств на счете по учету средств бюджета города на 01.01.2025 (безвозмездные поступления от юридических лиц, имеющих целевое назначение) на организацию и проведение праздничного мероприятия, посвещенного Дню работников нефтяной и газовой промышленности, договор пожертвования от 16.07.2024 №СНГ-0871/24/173924/01410Д/289-2024 с АО "Самотлорнефтегаз"</t>
      </is>
    </oc>
    <nc r="D74" t="inlineStr">
      <is>
        <t>Остаток средств на счете по учету средств бюджета города на 01.01.2025 (безвозмездные поступления от юридических лиц, имеющих целевое назначение) на организацию и проведение праздничного мероприятия, посвящённого Дню работников нефтяной и газовой промышленности, договор пожертвования от 16.07.2024 №СНГ-0871/24/173924/01410Д/289-2024 с АО "Самотлорнефтегаз"</t>
      </is>
    </nc>
  </rcc>
  <rcc rId="33" sId="1">
    <oc r="D75" t="inlineStr">
      <is>
        <t>Остаток средств на счете по учету средств бюджета города на 01.01.2025 (безвозмездные поступления от юридических лиц, имеющих целевое назначение) на организацию и проведение мероприятий, в том числе:
300,00 тыс. рублей - городской фестиваль художественного творчества людей с ограниченными возможностями здоровья "Солнце в ладонях";
350,00 тыс. рублей - мероприятие, посвещенное Международному дню пожилого человека;
348,00 тыс. рублей - предоставление подарочных наборов для поздравления инвалидов, ветеранов Великой Отечественной войны 1941-1945 годов и лицам к ним приравненным;
450,00 тыс. рублей - гостиная "Солдатский привал";
852,00 тыс. рублей - цикл мероприятий для старшего поколения.
Договор пожертвования от 16.07.2024 №СНГ-0871/24/173924/01410Д/289-2024 с АО "Самотлорнефтегаз"</t>
      </is>
    </oc>
    <nc r="D75" t="inlineStr">
      <is>
        <t>Остаток средств на счете по учету средств бюджета города на 01.01.2025 (безвозмездные поступления от юридических лиц, имеющих целевое назначение) на организацию и проведение мероприятий, в том числе:
300,00 тыс. рублей - городской фестиваль художественного творчества людей с ограниченными возможностями здоровья "Солнце в ладонях";
350,00 тыс. рублей - мероприятие, посвящённое Международному дню пожилого человека;
348,00 тыс. рублей - предоставление подарочных наборов для поздравления инвалидов, ветеранов Великой Отечественной войны 1941-1945 годов и лицам к ним приравненным;
450,00 тыс. рублей - гостиная "Солдатский привал";
852,00 тыс. рублей - цикл мероприятий для старшего поколения.
Договор пожертвования от 16.07.2024 №СНГ-0871/24/173924/01410Д/289-2024 с АО "Самотлорнефтегаз"</t>
      </is>
    </nc>
  </rcc>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 sId="1">
    <oc r="D35" t="inlineStr">
      <is>
        <t>Переходящие денежные обязательства 2024 года за счет остатка средств на счете по учету средств бюджета города на 01.01.2025 (средства бюджета города) на обеспечение деятельности МБУ "УпоДХБ г. Нижневартовск":
- 65 019,33 тыс. рублей - на поставку комбинированных уборочных машин и вакуумной подметально-уборочной машины (контракт от 25.11.2024 №0187300001224000674, исполнение на 01.01.2025 - 0,00 тыс. рублей, остаток 65 019,33 тыс. рублей);
- 10 551,79 тыс. рублей - на поставку экскаватора-погрузчика (контракт от 19.11.2024 №0187300001224000658, исполнение на 01.01.2025 - 0,00 тыс. рублей, остаток 10 551,79 тыс. рублей);
- 7 332,78 тыс. рублей - на поставку полузакрытых остановочных павильонов (12 шт.) (контракт от 02.11.2024 №0187300001224000598, исполнение на 01.01.2025 - 0,00 тыс. рублей, остаток 7 332,78 тыс. рублей);
- 580,00 тыс. рублей - на поставку столбиков 750 для замены установленных по оси проезжей части на ул. Мира, ул. Интернациональная (контракт от 28.12.2024 №611, исполнение на 01.01.2025 - 0,00 тыс. рублей, остаток 580,00 тыс. рублей);
- 577,43 тыс. рублей - на поставку железобетонных изделий (фундаментный блок, основание дорожного знака Т-2, антипарковочная полусфера) (контракт от 28.12.2024 №617, исполнение на 01.01.2025 - 0,00 тыс. рублей, остаток 577,43 тыс. рублей);
- 459,20 тыс. рублей - на поставку столбиков Р-605 для замены установленных по оси проезжей части на ул. Мира, ул. Интернациональная (контракт от 28.12.2024 №610, исполнение на 01.01.2025 - 0,00 тыс. рублей, остаток 459,20 тыс. рублей);
- 314,74 тыс. рублей - на выполнение работ по замене вводного линейного разъединителя на приемном портале №КТПН-6/0.4кВ №7/3 (контракт от 28.12.2024 №621, исполнение на 01.01.2025 - 0,00 тыс. рублей, остаток 314,74 тыс. рублей);
- 260,00 тыс. рублей - на поставку флажков столбиков 750 мм (контракт от 28.12.2024 №614, исполнение на 01.01.2025 - 0,00 тыс. рублей, остаток 260,00 тыс. рублей);
- 224,00 тыс. рублей - на поставку флажков ССГ-750 (контракт от 28.12.2024 №615, исполнение на 01.01.2025 - 0,00 тыс. рублей, остаток 224,00 тыс. рублей).</t>
      </is>
    </oc>
    <nc r="D35" t="inlineStr">
      <is>
        <t>Переходящие денежные обязательства 2024 года за счет остатка средств на счете по учету средств бюджета города на 01.01.2025 (средства бюджета города) на обеспечение деятельности МБУ "УпоДХБ г. Нижневартовск":
- 65 019,33 тыс. рублей - на поставку комбинированных уборочных машин и вакуумной подметально-уборочной машины (контракт от 25.11.2024 №0187300001224000674 на сумму 65 019,33 тыс. рублей, исполнение на 01.01.2025 - 0,00 тыс. рублей, остаток 65 019,33 тыс. рублей);
- 10 551,79 тыс. рублей - на поставку экскаватора-погрузчика (контракт от 19.11.2024 №0187300001224000658 на сумму 10 551,79 тыс. рублей, исполнение на 01.01.2025 - 0,00 тыс. рублей, остаток 10 551,79 тыс. рублей);
- 7 332,78 тыс. рублей - на поставку полузакрытых остановочных павильонов (12 шт.) (контракт от 02.11.2024 №0187300001224000598 на сумму 7 332,78 тыс. рублей, исполнение на 01.01.2025 - 0,00 тыс. рублей, остаток 7 332,78 тыс. рублей);
- 580,00 тыс. рублей - на поставку столбиков 750 для замены установленных по оси проезжей части на ул. Мира, ул. Интернациональная (контракт от 28.12.2024 №611 на сумму 580,00 тыс. рублей, исполнение на 01.01.2025 - 0,00 тыс. рублей, остаток 580,00 тыс. рублей);
- 577,43 тыс. рублей - на поставку железобетонных изделий (фундаментный блок, основание дорожного знака Т-2, антипарковочная полусфера) (контракт от 28.12.2024 №617 на сумму 577,43 тыс. рублей, исполнение на 01.01.2025 - 0,00 тыс. рублей, остаток 577,43 тыс. рублей);
- 459,20 тыс. рублей - на поставку столбиков Р-605 для замены установленных по оси проезжей части на ул. Мира, ул. Интернациональная (контракт от 28.12.2024 №610 на сумму 459,20 тыс. рублей, исполнение на 01.01.2025 - 0,00 тыс. рублей, остаток 459,20 тыс. рублей);
- 314,74 тыс. рублей - на выполнение работ по замене вводного линейного разъединителя на приемном портале №КТПН-6/0.4кВ №7/3 (контракт от 28.12.2024 №621 на сумму 314,74 тыс. рублей, исполнение на 01.01.2025 - 0,00 тыс. рублей, остаток 314,74 тыс. рублей);
- 260,00 тыс. рублей - на поставку флажков столбиков 750 мм (контракт от 28.12.2024 №614 на сумму 260,00 тыс. рублей, исполнение на 01.01.2025 - 0,00 тыс. рублей, остаток 260,00 тыс. рублей);
- 224,00 тыс. рублей - на поставку флажков ССГ-750 (контракт от 28.12.2024 №615 на сумму 224,00 тыс. рублей, исполнение на 01.01.2025 - 0,00 тыс. рублей, остаток 224,00 тыс. рублей).</t>
      </is>
    </nc>
  </rcc>
  <rcv guid="{C970CA83-32AE-4431-A484-D39AFCC7C600}" action="delete"/>
  <rdn rId="0" localSheetId="1" customView="1" name="Z_C970CA83_32AE_4431_A484_D39AFCC7C600_.wvu.PrintArea" hidden="1" oldHidden="1">
    <formula>'2025'!$A$1:$D$101</formula>
    <oldFormula>'2025'!$A$1:$D$101</oldFormula>
  </rdn>
  <rdn rId="0" localSheetId="1" customView="1" name="Z_C970CA83_32AE_4431_A484_D39AFCC7C600_.wvu.PrintTitles" hidden="1" oldHidden="1">
    <formula>'2025'!$4:$5</formula>
    <oldFormula>'2025'!$4:$5</oldFormula>
  </rdn>
  <rdn rId="0" localSheetId="1" customView="1" name="Z_C970CA83_32AE_4431_A484_D39AFCC7C600_.wvu.FilterData" hidden="1" oldHidden="1">
    <formula>'2025'!$A$5:$D$101</formula>
    <oldFormula>'2025'!$A$5:$D$101</oldFormula>
  </rdn>
  <rcv guid="{C970CA83-32AE-4431-A484-D39AFCC7C600}"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 sId="1">
    <oc r="D51" t="inlineStr">
      <is>
        <t>Переходящие денежные обязательства 2024 года за счет остатка средств на счете по учету средств бюджета города на 01.01.2025 (средства бюджета города) на пополнение городского резерва материальных ресурсов:
- 3 718,64 тыс. рублей - на поставку раскладушек в комплекте с матрасом  (муниципальные контракты от 06.11.2024 №0387300051124000009 и от 03.12.2024 №0387300051124000014, исполнение на 01.01.2025 - 7457,36 тыс. рублей, остаток 3 718,64 тыс. рублей);
- 114,12 тыс. рублей - на поставку мягкого инвентаря (подушек) (муниципальный контракт от 09.12.2024 №0387300051124000018 , исполнение на 01.01.2025 - 514,38 тыс. рублей, остаток 114,12 тыс. рублей)</t>
      </is>
    </oc>
    <nc r="D51" t="inlineStr">
      <is>
        <t>Переходящие денежные обязательства 2024 года за счет остатка средств на счете по учету средств бюджета города на 01.01.2025 (средства бюджета города) на пополнение городского резерва материальных ресурсов:
- 3 718,64 тыс. рублей - на поставку раскладушек в комплекте с матрасом  (муниципальные контракты от 06.11.2024 №0387300051124000009 и от 03.12.2024 №0387300051124000014 на общую сумму 11 176,00 тыс. рублей, исполнение на 01.01.2025 - 7457,36 тыс. рублей, остаток 3 718,64 тыс. рублей);
- 114,12 тыс. рублей - на поставку мягкого инвентаря (подушек) (муниципальный контракт от 09.12.2024 №0387300051124000018 на сумму 628,50 тыс. рублей, исполнение на 01.01.2025 - 514,38 тыс. рублей, остаток 114,12 тыс. рублей)</t>
      </is>
    </nc>
  </rcc>
  <rcc rId="39" sId="1">
    <oc r="D43" t="inlineStr">
      <is>
        <t>Переходящие денежные обязательства 2024 года за счет остатка средств на счете по учету средств бюджета города на 01.01.2025 (средства бюджета города) на обеспечение деятельности МБУ "УпоДХБ г. Нижневартовск":
- 674,54 тыс. рублей - на поставку урн (муниципальные контракты от 18.11.2024 №0187300001224000669 и от 09.12.2024 №505, исполнение на 01.01.2025 - 0,00 тыс. рублей, остаток 674,54 тыс. рублей);
- 597,00 тыс. рублей - на оказание услуг по обследованию объекта "Причал (берегоукрепление)", расположенного в г. Нижневартовск (муниципальный контракт от 28.12.2024 №616, исполнение на 01.01.2025 - 0,00 тыс. рублей, остаток 597,00 тыс. рублей);
- 557,88 тыс. рублей - на поставку слайд-проекторов в комплекте с кронштейн-креплениями (муниципальный контракт от 28.12.2024 №612, исполнение на 01.01.2025 - 0,00 тыс. рублей, остаток 557,8 тыс. рублей);
- 421,76 тыс. рублей - на выполнение работ по декоративно-художественному оформлению домика (муниципальный контракт от 28.12.2024 №613, исполнение на 01.01.2025 - 0,00 тыс. рублей, остаток 421,76 тыс. рублей);
- 385,00 тыс. рублей - на оказание услуг по разработке проектно-сметной документации на подключение к централизованной системе водоснабжения и водоотведения модульного туалета и пункта проката, расположенного на объекте "Парк Победы"  г. Нижневартовска (муниципальный контракт от 28.12.2024 №619, исполнение на 01.01.2025 - 0,00 тыс. рублей, остаток 385,00 тыс. рублей);
- 210,00 тыс. рублей - на оказание услуг по разработке проектно-сметной документации основания и конструктивного решения входных групп на пешеходном бульваре по ул. Пионерская в створе улиц проспект Победы-улица Нефтяников (муниципальный контракт от 28.12.2024 №618, исполнение на 01.01.2025 - 0,00 тыс. рублей, остаток 210,00 тыс. рублей)</t>
      </is>
    </oc>
    <nc r="D43" t="inlineStr">
      <is>
        <t>Переходящие денежные обязательства 2024 года за счет остатка средств на счете по учету средств бюджета города на 01.01.2025 (средства бюджета города) на обеспечение деятельности МБУ "УпоДХБ г. Нижневартовск":
- 674,54 тыс. рублей - на поставку урн (муниципальные контракты от 18.11.2024 №0187300001224000669 и от 09.12.2024 №505 на сумму 674,54 тыс. рублей, исполнение на 01.01.2025 - 0,00 тыс. рублей, остаток 674,54 тыс. рублей);
- 597,00 тыс. рублей - на оказание услуг по обследованию объекта "Причал (берегоукрепление)", расположенного в г. Нижневартовск (муниципальный контракт от 28.12.2024 №616 на сумму 597,00 тыс. рублей, исполнение на 01.01.2025 - 0,00 тыс. рублей, остаток 597,00 тыс. рублей);
- 557,88 тыс. рублей - на поставку слайд-проекторов в комплекте с кронштейн-креплениями (муниципальный контракт от 28.12.2024 №612 на сумму 557,80 тыс. рублей, исполнение на 01.01.2025 - 0,00 тыс. рублей, остаток 557,08 тыс. рублей);
- 421,76 тыс. рублей - на выполнение работ по декоративно-художественному оформлению домика (муниципальный контракт от 28.12.2024 №613 на сумму 421,76 тыс. рублей, исполнение на 01.01.2025 - 0,00 тыс. рублей, остаток 421,76 тыс. рублей);
- 385,00 тыс. рублей - на оказание услуг по разработке проектно-сметной документации на подключение к централизованной системе водоснабжения и водоотведения модульного туалета и пункта проката, расположенного на объекте "Парк Победы"  г. Нижневартовска (муниципальный контракт от 28.12.2024 №619 на сумму 385,00 тыс. рублей, исполнение на 01.01.2025 - 0,00 тыс. рублей, остаток 385,00 тыс. рублей);
- 210,00 тыс. рублей - на оказание услуг по разработке проектно-сметной документации основания и конструктивного решения входных групп на пешеходном бульваре по ул. Пионерская в створе улиц проспект Победы-улица Нефтяников (муниципальный контракт от 28.12.2024 №618 на сумму 210,00 тыс. рублей, исполнение на 01.01.2025 - 0,00 тыс. рублей, остаток 210,00 тыс. рублей)</t>
      </is>
    </nc>
  </rcc>
  <rcv guid="{2D3D08B4-F1A7-4138-B102-6B6CEB6CB6B0}" action="delete"/>
  <rdn rId="0" localSheetId="1" customView="1" name="Z_2D3D08B4_F1A7_4138_B102_6B6CEB6CB6B0_.wvu.PrintArea" hidden="1" oldHidden="1">
    <formula>'2025'!$A$1:$D$101</formula>
    <oldFormula>'2025'!$A$1:$D$101</oldFormula>
  </rdn>
  <rdn rId="0" localSheetId="1" customView="1" name="Z_2D3D08B4_F1A7_4138_B102_6B6CEB6CB6B0_.wvu.PrintTitles" hidden="1" oldHidden="1">
    <formula>'2025'!$4:$5</formula>
    <oldFormula>'2025'!$4:$5</oldFormula>
  </rdn>
  <rdn rId="0" localSheetId="1" customView="1" name="Z_2D3D08B4_F1A7_4138_B102_6B6CEB6CB6B0_.wvu.FilterData" hidden="1" oldHidden="1">
    <formula>'2025'!$A$5:$D$101</formula>
    <oldFormula>'2025'!$A$5:$D$101</oldFormula>
  </rdn>
  <rcv guid="{2D3D08B4-F1A7-4138-B102-6B6CEB6CB6B0}"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3" sId="1">
    <oc r="D15" t="inlineStr">
      <is>
        <t xml:space="preserve">Средства бюджета города за счет остатка средств на счете по учету средств бюджета города на 01.01.2025 на завершение работ в рамках муниципального контракта от 05.09.2024 №89 по проектированию объекта: "Комсомольский бульвар от улицы Мира до озера Комсомольское города Нижневартовска" </t>
      </is>
    </oc>
    <nc r="D15" t="inlineStr">
      <is>
        <t>Средства бюджета города за счет остатка средств на счете по учету средств бюджета города на 01.01.2025 на завершение работ по проектированию объекта: "Комсомольский бульвар от улицы Мира до озера Комсомольское города Нижневартовска" (муниципальный контракт от 05.09.2024 №89 на сумму 599,50 тыс. рублей, исполнение на 01.01.2025 - 0,00 тыс. рублей, остаток от суммы муниципального контракта -  599,50 тыс. рублей)</t>
      </is>
    </nc>
  </rcc>
  <rcc rId="44" sId="1">
    <oc r="D18" t="inlineStr">
      <is>
        <t>Средства бюджета города за счет остатка средств на счете по учету средств бюджета города на 01.01.2025  на выполнение работ по благоустройству Комсомольского бульвара от улицы Мира до озера Комсомольское города Нижневартовска в рамках регионального проекта "Формирование комфортной городской среды"</t>
      </is>
    </oc>
    <nc r="D18" t="inlineStr">
      <is>
        <t>Средства бюджета города за счет остатка средств на счете по учету средств бюджета города на 01.01.2025  на выполнение работ по благоустройству Комсомольского бульвара от улицы Мира до озера Комсомольское города Нижневартовска в рамках регионального проекта "Формирование комфортной городской среды". Объем потребности сформирован на основании сводного сметного расчета стоимости строительства №Сводный сметный расчет РИМ ТЦ - 4 кв. 2024 г.</t>
      </is>
    </nc>
  </rcc>
  <rcv guid="{DCA91301-5B54-4759-973D-532AD1A8E537}" action="delete"/>
  <rdn rId="0" localSheetId="1" customView="1" name="Z_DCA91301_5B54_4759_973D_532AD1A8E537_.wvu.PrintTitles" hidden="1" oldHidden="1">
    <formula>'2025'!$4:$5</formula>
    <oldFormula>'2025'!$4:$5</oldFormula>
  </rdn>
  <rdn rId="0" localSheetId="1" customView="1" name="Z_DCA91301_5B54_4759_973D_532AD1A8E537_.wvu.FilterData" hidden="1" oldHidden="1">
    <formula>'2025'!$A$5:$D$101</formula>
    <oldFormula>'2025'!$A$5:$D$101</oldFormula>
  </rdn>
  <rcv guid="{DCA91301-5B54-4759-973D-532AD1A8E537}"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 sId="1">
    <oc r="D18" t="inlineStr">
      <is>
        <t>Средства бюджета города за счет остатка средств на счете по учету средств бюджета города на 01.01.2025  на выполнение работ по благоустройству Комсомольского бульвара от улицы Мира до озера Комсомольское города Нижневартовска в рамках регионального проекта "Формирование комфортной городской среды". Объем потребности сформирован на основании сводного сметного расчета стоимости строительства №Сводный сметный расчет РИМ ТЦ - 4 кв. 2024 г.</t>
      </is>
    </oc>
    <nc r="D18" t="inlineStr">
      <is>
        <t>Средства бюджета города за счет остатка средств на счете по учету средств бюджета города на 01.01.2025  на выполнение работ по благоустройству Комсомольского бульвара от улицы Мира до озера Комсомольское города Нижневартовска в рамках регионального проекта "Формирование комфортной городской среды". Объем потребности сформирован на основании сводного сметного расчета стоимости строительства.</t>
      </is>
    </nc>
  </rcc>
  <rcv guid="{DCA91301-5B54-4759-973D-532AD1A8E537}" action="delete"/>
  <rdn rId="0" localSheetId="1" customView="1" name="Z_DCA91301_5B54_4759_973D_532AD1A8E537_.wvu.PrintTitles" hidden="1" oldHidden="1">
    <formula>'2025'!$4:$5</formula>
    <oldFormula>'2025'!$4:$5</oldFormula>
  </rdn>
  <rdn rId="0" localSheetId="1" customView="1" name="Z_DCA91301_5B54_4759_973D_532AD1A8E537_.wvu.FilterData" hidden="1" oldHidden="1">
    <formula>'2025'!$A$5:$D$101</formula>
    <oldFormula>'2025'!$A$5:$D$101</oldFormula>
  </rdn>
  <rcv guid="{DCA91301-5B54-4759-973D-532AD1A8E537}"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0" sId="1">
    <oc r="D16" t="inlineStr">
      <is>
        <t xml:space="preserve">Средства бюджета города за счет остатка средств на счете по учету средств бюджета города на 01.01.2025:
- 7 667,69 тыс. рублей на благоустройство тротуара между средней школой №21 и детским садом №14 в 15 микрорайоне г. Нижневартовска
- 9 464,23 тыс. рублей на благоустройство пешеходной зоны в 21 микрорайоне
- 30 507,09 тыс. рублей на благоустройство общественной территории в 26 квартале </t>
      </is>
    </oc>
    <nc r="D16" t="inlineStr">
      <is>
        <t>Средства бюджета города за счет остатка средств на счете по учету средств бюджета города на 01.01.2025:
- 7 667,69 тыс. рублей на благоустройство тротуара между средней школой №21 и детским садом №14 в 15 микрорайоне г. Нижневартовска
- 9 464,23 тыс. рублей на благоустройство пешеходной зоны в 21 микрорайоне
- 30 507,09 тыс. рублей на благоустройство общественной территории в 26 квартале 
Объем потребности сформирован на основании расчета (обосноания) начальной (максимальной) цены контракта на выполнение работ по объекту.</t>
      </is>
    </nc>
  </rcc>
  <rcv guid="{DCA91301-5B54-4759-973D-532AD1A8E537}" action="delete"/>
  <rdn rId="0" localSheetId="1" customView="1" name="Z_DCA91301_5B54_4759_973D_532AD1A8E537_.wvu.PrintTitles" hidden="1" oldHidden="1">
    <formula>'2025'!$4:$5</formula>
    <oldFormula>'2025'!$4:$5</oldFormula>
  </rdn>
  <rdn rId="0" localSheetId="1" customView="1" name="Z_DCA91301_5B54_4759_973D_532AD1A8E537_.wvu.FilterData" hidden="1" oldHidden="1">
    <formula>'2025'!$A$5:$D$101</formula>
    <oldFormula>'2025'!$A$5:$D$101</oldFormula>
  </rdn>
  <rcv guid="{DCA91301-5B54-4759-973D-532AD1A8E537}"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3" sId="1">
    <oc r="D37" t="inlineStr">
      <is>
        <t xml:space="preserve">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- 81 812,40 тыс. рублей - выполнение работ по содержанию автомобильных дорог города Нижневартовска   (объем расходов определен на основании локально-сметных расчетов);
- 45 633,63 тыс. рублей - зимнее содержание дорог  и внутриквартальных проездов (объем расходов определен на основании локально-сметных расчетов); 
- 30 000,00 тыс. рублей - выполнение работ по нанесению дорожной разметки холодным пластиком  (объем расходов определен на основании локально-сметных расчетов);
- 10 000 тыс. .рублей - покос травы на территории города Нижневартовска  (объем расходов определен на основании мониторинга коммерческих предложений);
- 17 672,20 тыс. рублей - обустройство парковок  (объем расходов определен на основании локально-сметных расчетов);
- 6 391,30 тыс. рублей - обустройство пешеходных переходов (объем расходов определен на основании локально-сметных расчетов); 
- 23 041,80 тыс. рублей - 12 теплых остановочных павильонов (объем расходов определен на основании мониторинга коммерческих предложений);
- 150 000,00 тыс. рублей - поставка автомобильной и специализированной техники (объем расходов определен на основании мониторинга коммерческих предложений);
- 29 600,00 тыс. рублей - разработка и актуализация комплексных схем организации дорожного движения и проекта организации дорожного движения города Нижневартовска (КСОДД) (объем расходов определен на основании локально-сметных расчетов);
- 70 951,28 тыс. рублей - поставка асфальтобетонный смеси и битума (объем расходов определен на основании мониторинга коммерческих предложений);
- 5 747,00 тыс. рублей на благоустройство четырех скверов на улично-дорожной сети города в рамках проекта "Сквер в каждый дом". Объем расходов определен на основании локально-сметных расчетов.                                                                                                                                    </t>
      </is>
    </oc>
    <nc r="D37" t="inlineStr">
      <is>
        <t xml:space="preserve">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- 81 812,40 тыс. рублей - выполнение работ по содержанию автомобильных дорог города Нижневартовска   (объем расходов определен на основании локально-сметных расчетов);
- 45 633,63 тыс. рублей - зимнее содержание дорог  и внутриквартальных проездов (объем расходов определен на основании локально-сметных расчетов); 
- 30 000,00 тыс. рублей - выполнение работ по нанесению дорожной разметки холодным пластиком  (объем расходов определен на основании локально-сметных расчетов);
- 10 000 тыс. .рублей - покос травы на территории города Нижневартовска  (объем расходов определен на основании мониторинга коммерческих предложений);
- 17 672,20 тыс. рублей - обустройство парковок  (объем расходов определен на основании локально-сметных расчетов);
- 6 391,30 тыс. рублей - обустройство пешеходных переходов (объем расходов определен на основании локально-сметных расчетов); 
- 23 041,80 тыс. рублей - 12 теплых остановочных павильонов (объем расходов определен на основании мониторинга коммерческих предложений);
- 150 000,00 тыс. рублей - поставка автомобильной и специализированной техники (объем расходов определен на основании мониторинга коммерческих предложений);
- 29 600,00 тыс. рублей - разработка и актуализация комплексных схем организации дорожного движения и проекта организации дорожного движения города Нижневартовска (КСОДД) (объем расходов определен на основании локально-сметных расчетов);
- 70 951,28 тыс. рублей - поставка асфальтобетонный смеси и битума (объем расходов определен на основании мониторинга коммерческих предложений);
- 5 747,00 тыс. рублей на благоустройство территорий в рамках проекта "Сквер в каждый дом". Объем расходов определен на основании локально-сметных расчетов.                                                                                                                                    </t>
      </is>
    </nc>
  </rcc>
  <rcv guid="{2D3D08B4-F1A7-4138-B102-6B6CEB6CB6B0}" action="delete"/>
  <rdn rId="0" localSheetId="1" customView="1" name="Z_2D3D08B4_F1A7_4138_B102_6B6CEB6CB6B0_.wvu.PrintArea" hidden="1" oldHidden="1">
    <formula>'2025'!$A$1:$D$101</formula>
    <oldFormula>'2025'!$A$1:$D$101</oldFormula>
  </rdn>
  <rdn rId="0" localSheetId="1" customView="1" name="Z_2D3D08B4_F1A7_4138_B102_6B6CEB6CB6B0_.wvu.PrintTitles" hidden="1" oldHidden="1">
    <formula>'2025'!$4:$5</formula>
    <oldFormula>'2025'!$4:$5</oldFormula>
  </rdn>
  <rdn rId="0" localSheetId="1" customView="1" name="Z_2D3D08B4_F1A7_4138_B102_6B6CEB6CB6B0_.wvu.FilterData" hidden="1" oldHidden="1">
    <formula>'2025'!$A$5:$D$101</formula>
    <oldFormula>'2025'!$A$5:$D$101</oldFormula>
  </rdn>
  <rcv guid="{2D3D08B4-F1A7-4138-B102-6B6CEB6CB6B0}"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D20" t="inlineStr">
      <is>
        <t>Средства бюджета города:
10 329,01 - на выполнение работ по заключенному муницапальному контракту по завершению СМР  объекта: "Восточный планировочный район (V очередь строительства) города Нижневартовска. Инженерное обеспечение кварталов №40-42" 
77 725,73 - на выполнение работ по инженерному обеспечению квартала 5П Старого Вартовска (III очередь строительства) города Нижневартовска</t>
      </is>
    </oc>
    <nc r="D20" t="inlineStr">
      <is>
        <t>Средства бюджета города:
10 329,01 - на выполнение работ по заключенному муниципальному контракту по завершению СМР  объекта: "Восточный планировочный район (V очередь строительства) города Нижневартовска. Инженерное обеспечение кварталов №40-42" 
77 725,73 - на выполнение работ по инженерному обеспечению квартала 5П Старого Вартовска (III очередь строительства) города Нижневартовска</t>
      </is>
    </nc>
  </rcc>
  <rcv guid="{DCA91301-5B54-4759-973D-532AD1A8E537}" action="delete"/>
  <rdn rId="0" localSheetId="1" customView="1" name="Z_DCA91301_5B54_4759_973D_532AD1A8E537_.wvu.PrintTitles" hidden="1" oldHidden="1">
    <formula>'2025'!$4:$5</formula>
    <oldFormula>'2025'!$4:$5</oldFormula>
  </rdn>
  <rdn rId="0" localSheetId="1" customView="1" name="Z_DCA91301_5B54_4759_973D_532AD1A8E537_.wvu.FilterData" hidden="1" oldHidden="1">
    <formula>'2025'!$A$5:$D$101</formula>
  </rdn>
  <rcv guid="{DCA91301-5B54-4759-973D-532AD1A8E537}"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7" sId="1">
    <oc r="D20" t="inlineStr">
      <is>
        <t>Средства бюджета города за счет остатка средств на счете по учету средств бюджета города на 01.01.2025:
10 329,01 - на выполнение работ по заключенному муниципальному контракту по завершению строительно-монтажные работы объекта: "Восточный планировочный район (V очередь строительства) города Нижневартовска. Инженерное обеспечение кварталов №40-42" 
77 725,73 - на выполнение работ по инженерному обеспечению квартала 5П Старого Вартовска (III очередь строительства) города Нижневартовска</t>
      </is>
    </oc>
    <nc r="D20" t="inlineStr">
      <is>
        <t>Средства бюджета города за счет остатка средств на счете по учету средств бюджета города на 01.01.2025:
10 329,01 - на выполнение работ по заключенному муниципальному контракту по завершению строительно-монтажных работ объекта: "Восточный планировочный район (V очередь строительства) города Нижневартовска. Инженерное обеспечение кварталов №40-42" (Муниципальный контракт от 06.02.2023 №3 на выполнение работ по строительству объекта на сумму 10 244,08 тыс. рублей и 84,93 тыс. рублей для обеспечения обязательств по муниципальному контракту от 25.05.2023 №31 на осуществление авторского надзора за строительством объекта)
77 725,73 - на выполнение работ по инженерному обеспечению квартала 5П Старого Вартовска (III очередь строительства) города Нижневартовска</t>
      </is>
    </nc>
  </rcc>
  <rcv guid="{DCA91301-5B54-4759-973D-532AD1A8E537}" action="delete"/>
  <rdn rId="0" localSheetId="1" customView="1" name="Z_DCA91301_5B54_4759_973D_532AD1A8E537_.wvu.PrintTitles" hidden="1" oldHidden="1">
    <formula>'2025'!$4:$5</formula>
    <oldFormula>'2025'!$4:$5</oldFormula>
  </rdn>
  <rdn rId="0" localSheetId="1" customView="1" name="Z_DCA91301_5B54_4759_973D_532AD1A8E537_.wvu.FilterData" hidden="1" oldHidden="1">
    <formula>'2025'!$A$5:$D$101</formula>
    <oldFormula>'2025'!$A$5:$D$101</oldFormula>
  </rdn>
  <rcv guid="{DCA91301-5B54-4759-973D-532AD1A8E537}" action="add"/>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0" sId="1">
    <oc r="D20" t="inlineStr">
      <is>
        <t>Средства бюджета города за счет остатка средств на счете по учету средств бюджета города на 01.01.2025:
10 329,01 - на выполнение работ по заключенному муниципальному контракту по завершению строительно-монтажных работ объекта: "Восточный планировочный район (V очередь строительства) города Нижневартовска. Инженерное обеспечение кварталов №40-42" (Муниципальный контракт от 06.02.2023 №3 на выполнение работ по строительству объекта на сумму 10 244,08 тыс. рублей и 84,93 тыс. рублей для обеспечения обязательств по муниципальному контракту от 25.05.2023 №31 на осуществление авторского надзора за строительством объекта)
77 725,73 - на выполнение работ по инженерному обеспечению квартала 5П Старого Вартовска (III очередь строительства) города Нижневартовска</t>
      </is>
    </oc>
    <nc r="D20" t="inlineStr">
      <is>
        <t>Средства бюджета города за счет остатка средств на счете по учету средств бюджета города на 01.01.2025:
10 329,01 - на выполнение работ по заключенному муниципальному контракту по завершению строительно-монтажных работ объекта: "Восточный планировочный район (V очередь строительства) города Нижневартовска. Инженерное обеспечение кварталов №40-42" (Муниципальный контракт от 06.02.2023 №3 на выполнение работ по строительству объекта на сумму 10 244,08 тыс. рублей; муниципальный контракт от 25.05.2023 №31 на осуществление авторского надзора за строительством объекта на сумму 84,93 тыс. рублей)
77 725,73 - на выполнение работ по инженерному обеспечению квартала 5П Старого Вартовска (III очередь строительства) города Нижневартовска. Объем потребности сформирован на основании сводного сметного расчета на проектные (изыскательские) работы на сумму 3 464,91 тыс. рублей и локального сметного расчета на сумму 74 260,82 тыс. рублей.</t>
      </is>
    </nc>
  </rcc>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1" sId="1">
    <oc r="D16" t="inlineStr">
      <is>
        <t>Средства бюджета города за счет остатка средств на счете по учету средств бюджета города на 01.01.2025:
- 7 667,69 тыс. рублей на благоустройство тротуара между средней школой №21 и детским садом №14 в 15 микрорайоне г. Нижневартовска
- 9 464,23 тыс. рублей на благоустройство пешеходной зоны в 21 микрорайоне
- 30 507,09 тыс. рублей на благоустройство общественной территории в 26 квартале 
Объем потребности сформирован на основании расчета (обосноания) начальной (максимальной) цены контракта на выполнение работ по объекту.</t>
      </is>
    </oc>
    <nc r="D16" t="inlineStr">
      <is>
        <t>Средства бюджета города за счет остатка средств на счете по учету средств бюджета города на 01.01.2025:
- 7 667,69 тыс. рублей на благоустройство тротуара между средней школой №21 и детским садом №14 в 15 микрорайоне г. Нижневартовска
- 9 464,23 тыс. рублей на благоустройство пешеходной зоны в 21 микрорайоне
- 30 507,09 тыс. рублей на благоустройство общественной территории в 26 квартале 
Объем потребности сформирован на основании расчета (обоснования) начальной (максимальной) цены контракта на выполнение работ по объекту.</t>
      </is>
    </nc>
  </rcc>
  <rcc rId="62" sId="1">
    <oc r="D17" t="inlineStr">
      <is>
        <t>Средства бюджета города за счет остатка средств на счете по учету средств бюджета города на 01.01.2025  на выполнение работ по подготовке мест захоронения на объекте "Городское кладбище. Расширение" (1 этап - 2 очередь, 5 этап). Объем потребности сформирован на основании расчета (обоснования) цены контракта</t>
      </is>
    </oc>
    <nc r="D17" t="inlineStr">
      <is>
        <t>Средства бюджета города за счет остатка средств на счете по учету средств бюджета города на 01.01.2025 на выполнение работ по подготовке мест захоронения на объекте "Городское кладбище. Расширение" (1 этап - 2 очередь, 5 этап). Объем потребности сформирован на основании расчета (обоснования) цены контракта</t>
      </is>
    </nc>
  </rcc>
  <rcc rId="63" sId="1">
    <oc r="D18" t="inlineStr">
      <is>
        <t>Средства бюджета города за счет остатка средств на счете по учету средств бюджета города на 01.01.2025  на выполнение работ по благоустройству Комсомольского бульвара от улицы Мира до озера Комсомольское города Нижневартовска в рамках регионального проекта "Формирование комфортной городской среды". Объем потребности сформирован на основании сводного сметного расчета стоимости строительства.</t>
      </is>
    </oc>
    <nc r="D18" t="inlineStr">
      <is>
        <t>Средства бюджета города за счет остатка средств на счете по учету средств бюджета города на 01.01.2025 на выполнение работ по благоустройству Комсомольского бульвара от улицы Мира до озера Комсомольское города Нижневартовска в рамках регионального проекта "Формирование комфортной городской среды". Объем потребности сформирован на основании сводного сметного расчета стоимости строительства.</t>
      </is>
    </nc>
  </rcc>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4F1229C-F644-49BB-B399-CB0E66F0A536}" action="delete"/>
  <rdn rId="0" localSheetId="1" customView="1" name="Z_C4F1229C_F644_49BB_B399_CB0E66F0A536_.wvu.PrintArea" hidden="1" oldHidden="1">
    <formula>'2025'!$A$1:$D$101</formula>
    <oldFormula>'2025'!$A$1:$D$101</oldFormula>
  </rdn>
  <rdn rId="0" localSheetId="1" customView="1" name="Z_C4F1229C_F644_49BB_B399_CB0E66F0A536_.wvu.PrintTitles" hidden="1" oldHidden="1">
    <formula>'2025'!$4:$5</formula>
    <oldFormula>'2025'!$4:$5</oldFormula>
  </rdn>
  <rdn rId="0" localSheetId="1" customView="1" name="Z_C4F1229C_F644_49BB_B399_CB0E66F0A536_.wvu.FilterData" hidden="1" oldHidden="1">
    <formula>'2025'!$A$5:$D$101</formula>
    <oldFormula>'2025'!$A$5:$D$101</oldFormula>
  </rdn>
  <rcv guid="{C4F1229C-F644-49BB-B399-CB0E66F0A536}" action="add"/>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4F1229C-F644-49BB-B399-CB0E66F0A536}" action="delete"/>
  <rdn rId="0" localSheetId="1" customView="1" name="Z_C4F1229C_F644_49BB_B399_CB0E66F0A536_.wvu.PrintArea" hidden="1" oldHidden="1">
    <formula>'2025'!$A$1:$D$101</formula>
    <oldFormula>'2025'!$A$1:$D$101</oldFormula>
  </rdn>
  <rdn rId="0" localSheetId="1" customView="1" name="Z_C4F1229C_F644_49BB_B399_CB0E66F0A536_.wvu.PrintTitles" hidden="1" oldHidden="1">
    <formula>'2025'!$4:$5</formula>
    <oldFormula>'2025'!$4:$5</oldFormula>
  </rdn>
  <rdn rId="0" localSheetId="1" customView="1" name="Z_C4F1229C_F644_49BB_B399_CB0E66F0A536_.wvu.FilterData" hidden="1" oldHidden="1">
    <formula>'2025'!$A$5:$D$101</formula>
    <oldFormula>'2025'!$A$5:$D$101</oldFormula>
  </rdn>
  <rcv guid="{C4F1229C-F644-49BB-B399-CB0E66F0A536}" action="add"/>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0" sId="1">
    <oc r="D89" t="inlineStr">
      <is>
        <t>Средства бюджета города за счет остатка средств на счете по учету средств бюджета города на 01.01.2025 на приобретение 3D ренгенотелевизионной установки досмотра товаров и багажа, необходимою для досмотра сумок и вещей посетителей мероприятий и концертов МБУ "Дворец искусств" (3 770,00 тыс. рублей); приобретение и монтаж стационарных арочных металлодетекторов в МБУ "Нижневартовский краеведческий музей им. Т.Д. Шуваева" и МАУДО г. Нижневартовска "Специализированная школа олимпийского резерва "Самотлор" (250,00 тыс. рублей); приобретение и монтаж стационарных арочных металлодетекторов и видеорегистратора на объекте МБУ "Нижневартовский краеведческий музей им. Т.Д. Шуваева" (1 521,33 тыс. рублей); организация и проведение форума «СТОП ТЕРРОР», направленного на повышение информированности граждан в сфере противодействия терроризму и мошенническим схемам, обмену опытом и формированию новых подходов к организации  профилактической работы среди несовершеннолетних (500,00 тыс. рублей). Объем потребности сформирован на основании коммерческих предложений, сметы расходов  на организацию и проведение форума.</t>
      </is>
    </oc>
    <nc r="D89" t="inlineStr">
      <is>
        <t>Средства бюджета города за счет остатка средств на счете по учету средств бюджета города на 01.01.2025 на приобретение 3D ренгенотелевизионной установки досмотра товаров и багажа, необходимою для досмотра сумок и вещей посетителей мероприятий и концертов МБУ "Дворец искусств" (3 770,00 тыс. рублей); приобретение и монтаж стационарных арочных металлодетекторов в МБУ "Нижневартовский краеведческий музей им. Т.Д. Шуваева" и МАУДО г. Нижневартовска "Специализированная школа олимпийского резерва "Самотлор" (1 521,33 тыс. рублей); приобретение и монтаж системы контроля доступа на объекте и приобретение видеорегистратора на объекте МБУ "Нижневартовский краеведческий музей им. Т.Д. Шуваева" (330,00 тыс. рублей); организация и проведение форума «СТОП ТЕРРОР», направленного на повышение информированности граждан в сфере противодействия терроризму и мошенническим схемам, обмену опытом и формированию новых подходов к организации  профилактической работы среди несовершеннолетних (500,00 тыс. рублей). Объем потребности сформирован на основании коммерческих предложений, сметы расходов  на организацию и проведение форума.</t>
      </is>
    </nc>
  </rcc>
  <rcv guid="{D963C193-9B68-47A7-AFD2-A31FAC2CD833}" action="delete"/>
  <rdn rId="0" localSheetId="1" customView="1" name="Z_D963C193_9B68_47A7_AFD2_A31FAC2CD833_.wvu.PrintTitles" hidden="1" oldHidden="1">
    <formula>'2025'!$4:$5</formula>
    <oldFormula>'2025'!$4:$5</oldFormula>
  </rdn>
  <rdn rId="0" localSheetId="1" customView="1" name="Z_D963C193_9B68_47A7_AFD2_A31FAC2CD833_.wvu.FilterData" hidden="1" oldHidden="1">
    <formula>'2025'!$A$5:$D$101</formula>
    <oldFormula>'2025'!$A$5:$D$101</oldFormula>
  </rdn>
  <rcv guid="{D963C193-9B68-47A7-AFD2-A31FAC2CD833}" action="add"/>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3" sId="1">
    <oc r="D89" t="inlineStr">
      <is>
        <t>Средства бюджета города за счет остатка средств на счете по учету средств бюджета города на 01.01.2025 на приобретение 3D ренгенотелевизионной установки досмотра товаров и багажа, необходимою для досмотра сумок и вещей посетителей мероприятий и концертов МБУ "Дворец искусств" (3 770,00 тыс. рублей); приобретение и монтаж стационарных арочных металлодетекторов в МБУ "Нижневартовский краеведческий музей им. Т.Д. Шуваева" и МАУДО г. Нижневартовска "Специализированная школа олимпийского резерва "Самотлор" (1 521,33 тыс. рублей); приобретение и монтаж системы контроля доступа на объекте и приобретение видеорегистратора на объекте МБУ "Нижневартовский краеведческий музей им. Т.Д. Шуваева" (330,00 тыс. рублей); организация и проведение форума «СТОП ТЕРРОР», направленного на повышение информированности граждан в сфере противодействия терроризму и мошенническим схемам, обмену опытом и формированию новых подходов к организации  профилактической работы среди несовершеннолетних (500,00 тыс. рублей). Объем потребности сформирован на основании коммерческих предложений, сметы расходов  на организацию и проведение форума.</t>
      </is>
    </oc>
    <nc r="D89" t="inlineStr">
      <is>
        <t>Средства бюджета города за счет остатка средств на счете по учету средств бюджета города на 01.01.2025 на приобретение 3D ренгенотелевизионной установки досмотра товаров и багажа, необходимою для досмотра сумок и вещей посетителей мероприятий и концертов МБУ "Дворец искусств" (3 770,00 тыс. рублей); приобретение и монтаж стационарных арочных металлодетекторов в МБУ "Нижневартовский краеведческий музей им. Т.Д. Шуваева" и МАУДО г. Нижневартовска "Специализированная школа олимпийского резерва "Самотлор" (1 521,33 тыс. рублей); приобретение и монтаж: системы контроля доступа на объекте и  видеорегистратора на объекте МБУ "Нижневартовский краеведческий музей им. Т.Д. Шуваева" (330,00 тыс. рублей); организация и проведение форума «СТОП ТЕРРОР», направленного на повышение информированности граждан в сфере противодействия терроризму и мошенническим схемам, обмену опытом и формированию новых подходов к организации  профилактической работы среди несовершеннолетних (500,00 тыс. рублей). Объем потребности сформирован на основании коммерческих предложений, сметы расходов  на организацию и проведение форума.</t>
      </is>
    </nc>
  </rcc>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4" sId="1">
    <oc r="D89" t="inlineStr">
      <is>
        <t>Средства бюджета города за счет остатка средств на счете по учету средств бюджета города на 01.01.2025 на приобретение 3D ренгенотелевизионной установки досмотра товаров и багажа, необходимою для досмотра сумок и вещей посетителей мероприятий и концертов МБУ "Дворец искусств" (3 770,00 тыс. рублей); приобретение и монтаж стационарных арочных металлодетекторов в МБУ "Нижневартовский краеведческий музей им. Т.Д. Шуваева" и МАУДО г. Нижневартовска "Специализированная школа олимпийского резерва "Самотлор" (1 521,33 тыс. рублей); приобретение и монтаж: системы контроля доступа на объекте и  видеорегистратора на объекте МБУ "Нижневартовский краеведческий музей им. Т.Д. Шуваева" (330,00 тыс. рублей); организация и проведение форума «СТОП ТЕРРОР», направленного на повышение информированности граждан в сфере противодействия терроризму и мошенническим схемам, обмену опытом и формированию новых подходов к организации  профилактической работы среди несовершеннолетних (500,00 тыс. рублей). Объем потребности сформирован на основании коммерческих предложений, сметы расходов  на организацию и проведение форума.</t>
      </is>
    </oc>
    <nc r="D89" t="inlineStr">
      <is>
        <t>Средства бюджета города за счет остатка средств на счете по учету средств бюджета города на 01.01.2025 на приобретение 3D ренгенотелевизионной установки досмотра товаров и багажа, необходимою для досмотра сумок и вещей посетителей мероприятий и концертов МБУ "Дворец искусств" (3 770,00 тыс. рублей); приобретение и монтаж стационарных арочных металлодетекторов в МБУ "Нижневартовский краеведческий музей им. Т.Д. Шуваева" и МАУДО г. Нижневартовска "Специализированная школа олимпийского резерва "Самотлор" (1 441,33 тыс. рублей); приобретение и монтаж: системы контроля доступа на объекте и  видеорегистратора на объекте МБУ "Нижневартовский краеведческий музей им. Т.Д. Шуваева" (330,00 тыс. рублей); организация и проведение форума «СТОП ТЕРРОР», направленного на повышение информированности граждан в сфере противодействия терроризму и мошенническим схемам, обмену опытом и формированию новых подходов к организации  профилактической работы среди несовершеннолетних (500,00 тыс. рублей). Объем потребности сформирован на основании коммерческих предложений, сметы расходов  на организацию и проведение форума.</t>
      </is>
    </nc>
  </rcc>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5" sId="1">
    <oc r="D89" t="inlineStr">
      <is>
        <t>Средства бюджета города за счет остатка средств на счете по учету средств бюджета города на 01.01.2025 на приобретение 3D ренгенотелевизионной установки досмотра товаров и багажа, необходимою для досмотра сумок и вещей посетителей мероприятий и концертов МБУ "Дворец искусств" (3 770,00 тыс. рублей); приобретение и монтаж стационарных арочных металлодетекторов в МБУ "Нижневартовский краеведческий музей им. Т.Д. Шуваева" и МАУДО г. Нижневартовска "Специализированная школа олимпийского резерва "Самотлор" (1 441,33 тыс. рублей); приобретение и монтаж: системы контроля доступа на объекте и  видеорегистратора на объекте МБУ "Нижневартовский краеведческий музей им. Т.Д. Шуваева" (330,00 тыс. рублей); организация и проведение форума «СТОП ТЕРРОР», направленного на повышение информированности граждан в сфере противодействия терроризму и мошенническим схемам, обмену опытом и формированию новых подходов к организации  профилактической работы среди несовершеннолетних (500,00 тыс. рублей). Объем потребности сформирован на основании коммерческих предложений, сметы расходов  на организацию и проведение форума.</t>
      </is>
    </oc>
    <nc r="D89" t="inlineStr">
      <is>
        <t>Средства бюджета города за счет остатка средств на счете по учету средств бюджета города на 01.01.2025 на приобретение 3D ренгенотелевизионной установки досмотра товаров и багажа, необходимой для досмотра сумок и вещей посетителей мероприятий и концертов МБУ "Дворец искусств" (3 770,00 тыс. рублей); приобретение и монтаж стационарных арочных металлодетекторов в МБУ "Нижневартовский краеведческий музей им. Т.Д. Шуваева" и МАУДО г. Нижневартовска "Специализированная школа олимпийского резерва "Самотлор" (1 441,33 тыс. рублей); приобретение и монтаж: системы контроля доступа на объекте и  видеорегистратора на объекте МБУ "Нижневартовский краеведческий музей им. Т.Д. Шуваева" (330,00 тыс. рублей); организация и проведение форума «СТОП ТЕРРОР», направленного на повышение информированности граждан в сфере противодействия терроризму и мошенническим схемам, обмену опытом и формированию новых подходов к организации  профилактической работы среди несовершеннолетних (500,00 тыс. рублей). Объем потребности сформирован на основании коммерческих предложений, сметы расходов  на организацию и проведение форума.</t>
      </is>
    </nc>
  </rcc>
  <rcv guid="{D963C193-9B68-47A7-AFD2-A31FAC2CD833}" action="delete"/>
  <rdn rId="0" localSheetId="1" customView="1" name="Z_D963C193_9B68_47A7_AFD2_A31FAC2CD833_.wvu.PrintTitles" hidden="1" oldHidden="1">
    <formula>'2025'!$4:$5</formula>
    <oldFormula>'2025'!$4:$5</oldFormula>
  </rdn>
  <rdn rId="0" localSheetId="1" customView="1" name="Z_D963C193_9B68_47A7_AFD2_A31FAC2CD833_.wvu.FilterData" hidden="1" oldHidden="1">
    <formula>'2025'!$A$5:$D$101</formula>
    <oldFormula>'2025'!$A$5:$D$101</oldFormula>
  </rdn>
  <rcv guid="{D963C193-9B68-47A7-AFD2-A31FAC2CD833}" action="add"/>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8" sId="1">
    <oc r="D15" t="inlineStr">
      <is>
        <t>Средства бюджета города за счет остатка средств на счете по учету средств бюджета города на 01.01.2025 на завершение работ по проектированию объекта: "Комсомольский бульвар от улицы Мира до озера Комсомольское города Нижневартовска" (муниципальный контракт от 05.09.2024 №89 на сумму 599,50 тыс. рублей, исполнение на 01.01.2025 - 0,00 тыс. рублей, остаток от суммы муниципального контракта -  599,50 тыс. рублей)</t>
      </is>
    </oc>
    <nc r="D15" t="inlineStr">
      <is>
        <t>Средства бюджета города за счет остатка средств на счете по учету средств бюджета города на 01.01.2025 на завершение работ по проектированию объекта: "Комсомольский бульвар от улицы Мира до озера Комсомольское города Нижневартовска" (муниципальный контракт от 05.09.2024 №89 на сумму 599,50 тыс. рублей, исполнение на 01.01.2025 - 0,00 тыс. рублей, остаток от суммы муниципального контракта -  599,50 тыс. рублей).</t>
      </is>
    </nc>
  </rcc>
  <rcc rId="79" sId="1">
    <oc r="D16" t="inlineStr">
      <is>
        <t>Средства бюджета города за счет остатка средств на счете по учету средств бюджета города на 01.01.2025:
- 7 667,69 тыс. рублей на благоустройство тротуара между средней школой №21 и детским садом №14 в 15 микрорайоне г. Нижневартовска
- 9 464,23 тыс. рублей на благоустройство пешеходной зоны в 21 микрорайоне
- 30 507,09 тыс. рублей на благоустройство общественной территории в 26 квартале 
Объем потребности сформирован на основании расчета (обоснования) начальной (максимальной) цены контракта на выполнение работ по объекту.</t>
      </is>
    </oc>
    <nc r="D16" t="inlineStr">
      <is>
        <t>Средства бюджета города за счет остатка средств на счете по учету средств бюджета города на 01.01.2025:
- 7 667,69 тыс. рублей на благоустройство тротуара между средней школой №21 и детским садом №14 в 15 микрорайоне г. Нижневартовска;
- 9 464,23 тыс. рублей на благоустройство пешеходной зоны в 21 микрорайоне;
- 30 507,09 тыс. рублей на благоустройство общественной территории в 26 квартале. 
Объем потребности сформирован на основании расчета (обоснования) начальной (максимальной) цены контракта на выполнение работ по объекту.</t>
      </is>
    </nc>
  </rcc>
  <rcv guid="{54D3BCF1-2C0B-42E0-B856-B74ED4DD1A00}" action="delete"/>
  <rdn rId="0" localSheetId="1" customView="1" name="Z_54D3BCF1_2C0B_42E0_B856_B74ED4DD1A00_.wvu.PrintArea" hidden="1" oldHidden="1">
    <formula>'2025'!$A$1:$D$102</formula>
    <oldFormula>'2025'!$A$1:$D$102</oldFormula>
  </rdn>
  <rdn rId="0" localSheetId="1" customView="1" name="Z_54D3BCF1_2C0B_42E0_B856_B74ED4DD1A00_.wvu.FilterData" hidden="1" oldHidden="1">
    <formula>'2025'!$A$5:$D$101</formula>
  </rdn>
  <rcv guid="{54D3BCF1-2C0B-42E0-B856-B74ED4DD1A00}"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 sId="1">
    <oc r="C11" t="inlineStr">
      <is>
        <t>Пункт 25,  26.3 части 1 статьи 16 Федерального закона от 06.10.2003 №131-ФЗ "Об общих принципах организации местного самоуправления в Российской Федерации", статья 87 Лесного кодекса РФ</t>
      </is>
    </oc>
    <nc r="C11" t="inlineStr">
      <is>
        <t>Пункт 25,  26.3 части 1 статьи 16 Федерального закона от 06.10.2003 №131-ФЗ "Об общих принципах организации местного самоуправления в Российской Федерации", статья 87 Лесного кодекса Российской Федерации</t>
      </is>
    </nc>
  </rcc>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 sId="1">
    <oc r="D17" t="inlineStr">
      <is>
        <t>Средства бюджета города за счет остатка средств на счете по учету средств бюджета города на 01.01.2025 на выполнение работ по подготовке мест захоронения на объекте "Городское кладбище. Расширение" (1 этап - 2 очередь, 5 этап). Объем потребности сформирован на основании расчета (обоснования) цены контракта</t>
      </is>
    </oc>
    <nc r="D17" t="inlineStr">
      <is>
        <t>Средства бюджета города за счет остатка средств на счете по учету средств бюджета города на 01.01.2025 на выполнение работ по подготовке мест захоронения на объекте "Городское кладбище. Расширение" (1 этап - 2 очередь, 5 этап). Объем потребности сформирован на основании расчета (обоснования) цены контракта.</t>
      </is>
    </nc>
  </rcc>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3" sId="1">
    <oc r="D12" t="inlineStr">
      <is>
        <t xml:space="preserve">Средства бюджета города за счет остатка средств на счете по учету средств бюджета города на 01.01.2025 на обеспечение деятельности МБУ "УЛПХ":
- 3 360,00 тыс. рублей - на оказание услуг разнорабочих на весенне-осенний период;
- 1 200,00 тыс. рублей - создание противопожарных минерализованных полос (протяженность 2км) и их прочистка и обновление (протяженность 6км).
Объем расходов определен на основании мониторинга коммерческих предложений.         </t>
      </is>
    </oc>
    <nc r="D12" t="inlineStr">
      <is>
        <t xml:space="preserve">Средства бюджета города за счет остатка средств на счете по учету средств бюджета города на 01.01.2025 на обеспечение деятельности МБУ "УЛПХ", в том числе:
- 3 360,00 тыс. рублей - на оказание услуг разнорабочих на весенне-осенний период;
- 1 200,00 тыс. рублей - создание противопожарных минерализованных полос (протяженность 2км) и их прочистка и обновление (протяженность 6км).
Объем расходов определен на основании мониторинга коммерческих предложений.         </t>
      </is>
    </nc>
  </rcc>
  <rcc rId="84" sId="1">
    <oc r="D16" t="inlineStr">
      <is>
        <t>Средства бюджета города за счет остатка средств на счете по учету средств бюджета города на 01.01.2025:
- 7 667,69 тыс. рублей на благоустройство тротуара между средней школой №21 и детским садом №14 в 15 микрорайоне г. Нижневартовска
- 9 464,23 тыс. рублей на благоустройство пешеходной зоны в 21 микрорайоне
- 30 507,09 тыс. рублей на благоустройство общественной территории в 26 квартале 
Объем потребности сформирован на основании расчета (обоснования) начальной (максимальной) цены контракта на выполнение работ по объекту.</t>
      </is>
    </oc>
    <nc r="D16" t="inlineStr">
      <is>
        <t>Средства бюджета города за счет остатка средств на счете по учету средств бюджета города на 01.01.2025, в том числе:
- 7 667,69 тыс. рублей на благоустройство тротуара между средней школой №21 и детским садом №14 в 15 микрорайоне г. Нижневартовска;
- 9 464,23 тыс. рублей на благоустройство пешеходной зоны в 21 микрорайоне;
- 30 507,09 тыс. рублей на благоустройство общественной территории в 26 квартале. 
Объем расходов определен на основании расчета (обоснования) начальной (максимальной) цены.</t>
      </is>
    </nc>
  </rcc>
  <rcft rId="79" sheetId="1"/>
  <rcc rId="85" sId="1">
    <oc r="D17" t="inlineStr">
      <is>
        <t>Средства бюджета города за счет остатка средств на счете по учету средств бюджета города на 01.01.2025 на выполнение работ по подготовке мест захоронения на объекте "Городское кладбище. Расширение" (1 этап - 2 очередь, 5 этап). Объем потребности сформирован на основании расчета (обоснования) цены контракта</t>
      </is>
    </oc>
    <nc r="D17" t="inlineStr">
      <is>
        <t>Средства бюджета города за счет остатка средств на счете по учету средств бюджета города на 01.01.2025 на выполнение работ по благоустройству объекта "Городское кладбище. Расширение" (1 этап - 2 очередь, 5 этап). Объем расходов определен на основании расчета (обоснования) начальной (максимальной) цены.</t>
      </is>
    </nc>
  </rcc>
  <rcft rId="82" sheetId="1"/>
  <rcc rId="86" sId="1">
    <oc r="D18" t="inlineStr">
      <is>
        <t>Средства бюджета города за счет остатка средств на счете по учету средств бюджета города на 01.01.2025 на выполнение работ по благоустройству Комсомольского бульвара от улицы Мира до озера Комсомольское города Нижневартовска в рамках регионального проекта "Формирование комфортной городской среды". Объем потребности сформирован на основании сводного сметного расчета стоимости строительства.</t>
      </is>
    </oc>
    <nc r="D18" t="inlineStr">
      <is>
        <t>Средства бюджета города за счет остатка средств на счете по учету средств бюджета города на 01.01.2025 на выполнение работ по благоустройству Комсомольского бульвара от улицы Мира до озера Комсомольское города Нижневартовска. Объем расходов определен на основании сводного сметного расчета стоимости строительства.</t>
      </is>
    </nc>
  </rcc>
  <rcc rId="87" sId="1">
    <oc r="C20" t="inlineStr">
      <is>
        <t>Пункт 4 части 1 статьи 16  Федерального закона от 06.10.2003 №131-ФЗ "Об общих принципах организации местного самоуправления в Российской Федерации"</t>
      </is>
    </oc>
    <nc r="C20" t="inlineStr">
      <is>
        <t>Пункт 4, 6 части 1 статьи 16  Федерального закона от 06.10.2003 №131-ФЗ "Об общих принципах организации местного самоуправления в Российской Федерации"</t>
      </is>
    </nc>
  </rcc>
  <rcc rId="88" sId="1">
    <oc r="D20" t="inlineStr">
      <is>
        <t>Средства бюджета города за счет остатка средств на счете по учету средств бюджета города на 01.01.2025:
10 329,01 - на выполнение работ по заключенному муниципальному контракту по завершению строительно-монтажных работ объекта: "Восточный планировочный район (V очередь строительства) города Нижневартовска. Инженерное обеспечение кварталов №40-42" (Муниципальный контракт от 06.02.2023 №3 на выполнение работ по строительству объекта на сумму 10 244,08 тыс. рублей; муниципальный контракт от 25.05.2023 №31 на осуществление авторского надзора за строительством объекта на сумму 84,93 тыс. рублей)
77 725,73 - на выполнение работ по инженерному обеспечению квартала 5П Старого Вартовска (III очередь строительства) города Нижневартовска. Объем потребности сформирован на основании сводного сметного расчета на проектные (изыскательские) работы на сумму 3 464,91 тыс. рублей и локального сметного расчета на сумму 74 260,82 тыс. рублей.</t>
      </is>
    </oc>
    <nc r="D20" t="inlineStr">
      <is>
        <t>Средства бюджета города за счет остатка средств на счете по учету средств бюджета города на 01.01.2025, в том числе:
- 10 329,01 тыс. рублей - на выполнение работ по заключенному муниципальному контракту по завершению строительно-монтажных работ объекта: "Восточный планировочный район (V очередь строительства) города Нижневартовска. Инженерное обеспечение кварталов №40-42" (Муниципальный контракт от 06.02.2023 №3 на выполнение работ по строительству объекта на сумму 10 244,08 тыс. рублей; муниципальный контракт от 25.05.2023 №31 на осуществление авторского надзора за строительством объекта на сумму 84,93 тыс. рублей)
77 725,73 - на выполнение работ по инженерному обеспечению квартала 5П Старого Вартовска (III очередь строительства) города Нижневартовска. Объем потребности сформирован на основании сводного сметного расчета на проектные (изыскательские) работы на сумму 3 464,91 тыс. рублей и локального сметного расчета на сумму 74 260,82 тыс. рублей.</t>
      </is>
    </nc>
  </rcc>
  <rfmt sheetId="1" sqref="D20">
    <dxf>
      <fill>
        <patternFill>
          <bgColor rgb="FFFFFF00"/>
        </patternFill>
      </fill>
    </dxf>
  </rfmt>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9" sId="1">
    <oc r="D25" t="inlineStr">
      <is>
        <t>Средства бюджета города за счет остатка средств на счете по учету средств бюджета города на 01.01.2025:
- 25 558,00 тыс. рублей  на приобретение оборудования и модернизацию центра обработки данных  (объем расходов определен на основании мониторинга коммерческих предложений);
- 6 351,00 тыс. рублей - на выполнение работ по текущему ремонту зданий по адресам: ул. Таежная 24, ул. Мира 62а (объем расходов определен на основании локально-сметных расчетов);
- 2 000,00 тыс. рублей - на приобретение сувенирной продукции и оформление зданий к проведению праздничных мероприятий 9 Мая, посвященных 80-летию Победы;
- 1 000,00 тыс. рублей - на предоставление дистанционных медицинских услуг для проведения предрейсового и послерейсового медицинского осмотра водителей (объем расходов определен на основании мониторинга коммерческих предложений);
- 350,00 тыс. рублей - на оказание услуг по расширению функциональных возможностей АС "Бюджет" и АС "УРМ" для обеспечения возможности учета исполнительных документов по обращению взыскания на средства бюджета и средства бюджетных (автономных) учреждений (объем расходов определен на основании мониторинга коммерческих предложений)</t>
      </is>
    </oc>
    <nc r="D25" t="inlineStr">
      <is>
        <t>Средства бюджета города за счет остатка средств на счете по учету средств бюджета города на 01.01.2025, в том числе:
- 25 558,00 тыс. рублей - на приобретение оборудования и модернизацию центра обработки данных  (объем расходов определен на основании мониторинга коммерческих предложений);
- 6 351,00 тыс. рублей - на выполнение работ по текущему ремонту зданий по адресам: ул. Таежная 24, ул. Мира 62а (объем расходов определен на основании локально-сметных расчетов);
- 2 000,00 тыс. рублей - на приобретение сувенирной продукции и оформление зданий к проведению праздничных мероприятий 9 Мая, посвященных 80-летию Победы;
- 1 000,00 тыс. рублей - на предоставление дистанционных медицинских услуг для проведения предрейсового и послерейсового медицинского осмотра водителей (объем расходов определен на основании мониторинга коммерческих предложений);
- 350,00 тыс. рублей - на оказание услуг по расширению функциональных возможностей АС "Бюджет" и АС "УРМ" для обеспечения возможности учета исполнительных документов по обращению взыскания на средства бюджета и средства бюджетных (автономных) учреждений (объем расходов определен на основании мониторинга коммерческих предложений)</t>
      </is>
    </nc>
  </rcc>
  <rcc rId="90" sId="1">
    <oc r="D33" t="inlineStr">
      <is>
        <t>Средства бюджета города за счет остатка средств на счете по учету средств бюджета города на 01.01.2025 на выполнение работ по приспособлению жилых помещений и (или) общего имущества в многоквартирных домах, в которых проживают инвалиды, с учетом их потребности. Объем потребности сформирован  на основании  сводных сметных расчетов стоимости строительства.</t>
      </is>
    </oc>
    <nc r="D33" t="inlineStr">
      <is>
        <t>Средства бюджета города за счет остатка средств на счете по учету средств бюджета города на 01.01.2025 на выполнение работ по приспособлению жилых помещений и (или) общего имущества в многоквартирных домах, в которых проживают инвалиды, с учетом их потребности. Объем расходов определен на основании  сводных сметных расчетов стоимости строительства.</t>
      </is>
    </nc>
  </rcc>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54D3BCF1-2C0B-42E0-B856-B74ED4DD1A00}" action="delete"/>
  <rdn rId="0" localSheetId="1" customView="1" name="Z_54D3BCF1_2C0B_42E0_B856_B74ED4DD1A00_.wvu.PrintArea" hidden="1" oldHidden="1">
    <formula>'2025'!$A$1:$D$102</formula>
    <oldFormula>'2025'!$A$1:$D$102</oldFormula>
  </rdn>
  <rdn rId="0" localSheetId="1" customView="1" name="Z_54D3BCF1_2C0B_42E0_B856_B74ED4DD1A00_.wvu.FilterData" hidden="1" oldHidden="1">
    <formula>'2025'!$A$5:$D$101</formula>
    <oldFormula>'2025'!$A$5:$D$101</oldFormula>
  </rdn>
  <rcv guid="{54D3BCF1-2C0B-42E0-B856-B74ED4DD1A00}" action="add"/>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3" sId="1">
    <oc r="D27" t="inlineStr">
      <is>
        <t>Средства бюджета города за счет остатка средств на счете по учету средств бюджета города на 01.01.2025 на текущий ремонт подросткового (молодежного) клуба по месту жительства "Бригантина". Объем затрат определен на основании локального сметного расчета</t>
      </is>
    </oc>
    <nc r="D27" t="inlineStr">
      <is>
        <t>Средства бюджета города за счет остатка средств на счете по учету средств бюджета города на 01.01.2025 на текущий ремонт подросткового (молодежного) клуба по месту жительства "Бригантина". Объем затрат определен на основании локального сметного расчета.</t>
      </is>
    </nc>
  </rcc>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30">
    <dxf>
      <fill>
        <patternFill patternType="solid">
          <bgColor rgb="FFFF0000"/>
        </patternFill>
      </fill>
    </dxf>
  </rfmt>
  <rcc rId="94" sId="1">
    <nc r="E30" t="inlineStr">
      <is>
        <t>написать как в прошлом году</t>
      </is>
    </nc>
  </rcc>
  <rfmt sheetId="1" sqref="E30" start="0" length="2147483647">
    <dxf>
      <font>
        <color rgb="FFFF0000"/>
      </font>
    </dxf>
  </rfmt>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5" sId="1">
    <oc r="C33" t="inlineStr">
      <is>
        <t>Пункт 6 части 1 статьи 16 Федерального закона Российской Федерации от 06.10.2003 №131-ФЗ "Об общих принципах организации местного самоуправления в Российской Федерации",  постановление Правительства РФ от 09.07.2016 №649 "О мерах по приспособлению жилых помещений и общего имущества в многоквартирном доме с учетом потребностей инвалидов"</t>
      </is>
    </oc>
    <nc r="C33" t="inlineStr">
      <is>
        <t>Пункт 6 части 1 статьи 16 Федерального закона Российской Федерации от 06.10.2003 №131-ФЗ "Об общих принципах организации местного самоуправления в Российской Федерации",  постановление Правительства Российской Федерации от 09.07.2016 №649 "О мерах по приспособлению жилых помещений и общего имущества в многоквартирном доме с учетом потребностей инвалидов"</t>
      </is>
    </nc>
  </rcc>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35:D36">
    <dxf>
      <fill>
        <patternFill patternType="solid">
          <bgColor rgb="FFFF0000"/>
        </patternFill>
      </fill>
    </dxf>
  </rfmt>
  <rcc rId="96" sId="1">
    <nc r="E35" t="inlineStr">
      <is>
        <t>пишем как в прошлом году</t>
      </is>
    </nc>
  </rcc>
  <rfmt sheetId="1" sqref="E35">
    <dxf>
      <fill>
        <patternFill patternType="solid">
          <bgColor rgb="FFFF0000"/>
        </patternFill>
      </fill>
    </dxf>
  </rfmt>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37:C38">
    <dxf>
      <alignment horizontal="left" readingOrder="0"/>
    </dxf>
  </rfmt>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37:C38">
    <dxf>
      <alignment horizontal="justify" readingOrder="0"/>
    </dxf>
  </rfmt>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 sId="1">
    <oc r="D17" t="inlineStr">
      <is>
        <t>Средства бюджета города на выполнение работ по подготовке мест захоронения на объекте на объекте "Городское кладбище. Расширение" (1 этап - 2 очередь, 5 этап). Объем потребности сформирован на основании расчета (обоснования) цены строительства объекта</t>
      </is>
    </oc>
    <nc r="D17" t="inlineStr">
      <is>
        <t>Средства бюджета города на выполнение работ по подготовке мест захоронения на объекте "Городское кладбище. Расширение" (1 этап - 2 очередь, 5 этап). Объем потребности сформирован на основании расчета (обоснования) цены строительства объекта</t>
      </is>
    </nc>
  </rcc>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7" sId="1">
    <oc r="D35" t="inlineStr">
      <is>
        <t>Переходящие денежные обязательства 2024 года за счет остатка средств на счете по учету средств бюджета города на 01.01.2025 (средства бюджета города) на обеспечение деятельности МБУ "УпоДХБ г. Нижневартовск":
- 65 019,33 тыс. рублей - на поставку комбинированных уборочных машин и вакуумной подметально-уборочной машины (контракт от 25.11.2024 №0187300001224000674 на сумму 65 019,33 тыс. рублей, исполнение на 01.01.2025 - 0,00 тыс. рублей, остаток 65 019,33 тыс. рублей);
- 10 551,79 тыс. рублей - на поставку экскаватора-погрузчика (контракт от 19.11.2024 №0187300001224000658 на сумму 10 551,79 тыс. рублей, исполнение на 01.01.2025 - 0,00 тыс. рублей, остаток 10 551,79 тыс. рублей);
- 7 332,78 тыс. рублей - на поставку полузакрытых остановочных павильонов (12 шт.) (контракт от 02.11.2024 №0187300001224000598 на сумму 7 332,78 тыс. рублей, исполнение на 01.01.2025 - 0,00 тыс. рублей, остаток 7 332,78 тыс. рублей);
- 580,00 тыс. рублей - на поставку столбиков 750 для замены установленных по оси проезжей части на ул. Мира, ул. Интернациональная (контракт от 28.12.2024 №611 на сумму 580,00 тыс. рублей, исполнение на 01.01.2025 - 0,00 тыс. рублей, остаток 580,00 тыс. рублей);
- 577,43 тыс. рублей - на поставку железобетонных изделий (фундаментный блок, основание дорожного знака Т-2, антипарковочная полусфера) (контракт от 28.12.2024 №617 на сумму 577,43 тыс. рублей, исполнение на 01.01.2025 - 0,00 тыс. рублей, остаток 577,43 тыс. рублей);
- 459,20 тыс. рублей - на поставку столбиков Р-605 для замены установленных по оси проезжей части на ул. Мира, ул. Интернациональная (контракт от 28.12.2024 №610 на сумму 459,20 тыс. рублей, исполнение на 01.01.2025 - 0,00 тыс. рублей, остаток 459,20 тыс. рублей);
- 314,74 тыс. рублей - на выполнение работ по замене вводного линейного разъединителя на приемном портале №КТПН-6/0.4кВ №7/3 (контракт от 28.12.2024 №621 на сумму 314,74 тыс. рублей, исполнение на 01.01.2025 - 0,00 тыс. рублей, остаток 314,74 тыс. рублей);
- 260,00 тыс. рублей - на поставку флажков столбиков 750 мм (контракт от 28.12.2024 №614 на сумму 260,00 тыс. рублей, исполнение на 01.01.2025 - 0,00 тыс. рублей, остаток 260,00 тыс. рублей);
- 224,00 тыс. рублей - на поставку флажков ССГ-750 (контракт от 28.12.2024 №615 на сумму 224,00 тыс. рублей, исполнение на 01.01.2025 - 0,00 тыс. рублей, остаток 224,00 тыс. рублей).</t>
      </is>
    </oc>
    <nc r="D35" t="inlineStr">
      <is>
        <t>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- 65 019,33 тыс. рублей - на поставку комбинированных уборочных машин и вакуумной подметально-уборочной машины (муцниципалный контракт от 25.11.2024 №0187300001224000674 на сумму 65 019,33 тыс. рублей, исполнение на 01.01.2025 - 0,00 тыс. рублей, остаток 65 019,33 тыс. рублей);
- 10 551,79 тыс. рублей - на поставку экскаватора-погрузчика (муниципальный контракт от 19.11.2024 №0187300001224000658 на сумму 10 551,79 тыс. рублей, исполнение на 01.01.2025 - 0,00 тыс. рублей, остаток 10 551,79 тыс. рублей);
- 7 332,78 тыс. рублей - на поставку полузакрытых остановочных павильонов (12 шт.) (муниципальный контракт от 02.11.2024 №0187300001224000598 на сумму 7 332,78 тыс. рублей, исполнение на 01.01.2025 - 0,00 тыс. рублей, остаток 7 332,78 тыс. рублей);
- 580,00 тыс. рублей - на поставку столбиков 750 для замены установленных по оси проезжей части на ул. Мира, ул. Интернациональная (контракт от 28.12.2024 №611 на сумму 580,00 тыс. рублей, исполнение на 01.01.2025 - 0,00 тыс. рублей, остаток 580,00 тыс. рублей);
- 577,43 тыс. рублей - на поставку железобетонных изделий (фундаментный блок, основание дорожного знака Т-2, антипарковочная полусфера) (муниципальный контракт от 28.12.2024 №617 на сумму 577,43 тыс. рублей, исполнение на 01.01.2025 - 0,00 тыс. рублей, остаток 577,43 тыс. рублей);
- 459,20 тыс. рублей - на поставку столбиков Р-605 для замены установленных по оси проезжей части на ул. Мира, ул. Интернациональная (муниципальный контракт от 28.12.2024 №610 на сумму 459,20 тыс. рублей, исполнение на 01.01.2025 - 0,00 тыс. рублей, остаток 459,20 тыс. рублей);
- 314,74 тыс. рублей - на выполнение работ по замене вводного линейного разъединителя на приемном портале №КТПН-6/0.4кВ №7/3 (муниципальный контракт от 28.12.2024 №621 на сумму 314,74 тыс. рублей, исполнение на 01.01.2025 - 0,00 тыс. рублей, остаток 314,74 тыс. рублей);
- 260,00 тыс. рублей - на поставку флажков столбиков 750 мм (муниципальный контракт от 28.12.2024 №614 на сумму 260,00 тыс. рублей, исполнение на 01.01.2025 - 0,00 тыс. рублей, остаток 260,00 тыс. рублей);
- 224,00 тыс. рублей - на поставку флажков ССГ-750 (муниципальный контракт от 28.12.2024 №615 на сумму 224,00 тыс. рублей, исполнение на 01.01.2025 - 0,00 тыс. рублей, остаток 224,00 тыс. рублей).</t>
      </is>
    </nc>
  </rcc>
  <rcc rId="98" sId="1">
    <oc r="D37" t="inlineStr">
      <is>
        <t xml:space="preserve">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- 81 812,40 тыс. рублей - выполнение работ по содержанию автомобильных дорог города Нижневартовска   (объем расходов определен на основании локально-сметных расчетов);
- 45 633,63 тыс. рублей - зимнее содержание дорог  и внутриквартальных проездов (объем расходов определен на основании локально-сметных расчетов); 
- 30 000,00 тыс. рублей - выполнение работ по нанесению дорожной разметки холодным пластиком  (объем расходов определен на основании локально-сметных расчетов);
- 10 000 тыс. .рублей - покос травы на территории города Нижневартовска  (объем расходов определен на основании мониторинга коммерческих предложений);
- 17 672,20 тыс. рублей - обустройство парковок  (объем расходов определен на основании локально-сметных расчетов);
- 6 391,30 тыс. рублей - обустройство пешеходных переходов (объем расходов определен на основании локально-сметных расчетов); 
- 23 041,80 тыс. рублей - 12 теплых остановочных павильонов (объем расходов определен на основании мониторинга коммерческих предложений);
- 150 000,00 тыс. рублей - поставка автомобильной и специализированной техники (объем расходов определен на основании мониторинга коммерческих предложений);
- 29 600,00 тыс. рублей - разработка и актуализация комплексных схем организации дорожного движения и проекта организации дорожного движения города Нижневартовска (КСОДД) (объем расходов определен на основании локально-сметных расчетов);
- 70 951,28 тыс. рублей - поставка асфальтобетонный смеси и битума (объем расходов определен на основании мониторинга коммерческих предложений);
- 5 747,00 тыс. рублей на благоустройство территорий в рамках проекта "Сквер в каждый дом". Объем расходов определен на основании локально-сметных расчетов.                                                                                                                                    </t>
      </is>
    </oc>
    <nc r="D37" t="inlineStr">
      <is>
        <t xml:space="preserve">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- 81 812,40 тыс. рублей - выполнение работ по содержанию автомобильных дорог города Нижневартовска   (объем расходов определен на основании локально-сметных расчетов);
- 45 633,63 тыс. рублей - зимнее содержание дорог  и внутриквартальных проездов (объем расходов определен на основании локально-сметных расчетов); 
- 30 000,00 тыс. рублей - выполнение работ по нанесению дорожной разметки холодным пластиком  (объем расходов определен на основании локально-сметных расчетов);
- 10 000 тыс. .рублей - покос травы на территории города Нижневартовска  (объем расходов определен на основании мониторинга коммерческих предложений);
- 17 672,20 тыс. рублей - обустройство парковок  (объем расходов определен на основании локально-сметных расчетов);
- 6 391,30 тыс. рублей - обустройство пешеходных переходов (объем расходов определен на основании локально-сметных расчетов); 
- 23 041,80 тыс. рублей - 12 теплых остановочных павильонов (объем расходов определен на основании мониторинга коммерческих предложений);
- 150 000,00 тыс. рублей - поставка автомобильной и специализированной техники (объем расходов определен на основании мониторинга коммерческих предложений);
- 29 600,00 тыс. рублей - разработка и актуализация комплексных схем организации дорожного движения и проекта организации дорожного движения города Нижневартовска (КСОДД) (объем расходов определен на основании локально-сметных расчетов);
- 70 951,28 тыс. рублей - поставка асфальтобетонный смеси и битума (объем расходов определен на основании мониторинга коммерческих предложений);
- 5 747,00 тыс. рублей - на благоустройство территорий в рамках проекта "Сквер в каждый дом". Объем расходов определен на основании локально-сметных расчетов.                                                                                                                                    </t>
      </is>
    </nc>
  </rcc>
  <rcc rId="99" sId="1">
    <oc r="D40" t="inlineStr">
      <is>
        <t>Средства бюджета города за счет остатка средств на счете по учету средств бюджета города на 01.01.2025  (остатки бюджетных ассигнований муниципального дорожного фонда) на ремонт тротуаров. 
Объем расходов определен на основании локально-сметных расчетов.</t>
      </is>
    </oc>
    <nc r="D40" t="inlineStr">
      <is>
        <t xml:space="preserve">Средства бюджета города за счет остатка средств на счете по учету средств бюджета города на 01.01.2025   на ремонт тротуаров (остатки бюджетных ассигнований муниципального дорожного фонда). </t>
      </is>
    </nc>
  </rcc>
  <rcc rId="100" sId="1">
    <oc r="D41" t="inlineStr">
      <is>
        <t>Средства бюджета города за счет остатка средств на счете по учету средств бюджета города на 01.01.2025  (остатки бюджетных ассигнований муниципального дорожного фонда) на ремонт автомобильных дорог общего пользования местного значения в рамках регионального проекта ""Региональная и местная дорожная сеть".</t>
      </is>
    </oc>
    <nc r="D41" t="inlineStr">
      <is>
        <t>Средства бюджета города за счет остатка средств на счете по учету средств бюджета города на 01.01.2025 на ремонт автомобильных дорог общего пользования местного значения в рамках регионального проекта "Региональная и местная дорожная сеть" (остатки бюджетных ассигнований муниципального дорожного фонда).</t>
      </is>
    </nc>
  </rcc>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35:E36">
    <dxf>
      <fill>
        <patternFill>
          <bgColor theme="0"/>
        </patternFill>
      </fill>
    </dxf>
  </rfmt>
  <rcc rId="101" sId="1">
    <oc r="E35" t="inlineStr">
      <is>
        <t>пишем как в прошлом году</t>
      </is>
    </oc>
    <nc r="E35"/>
  </rcc>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2" sId="1" odxf="1" dxf="1">
    <oc r="D20" t="inlineStr">
      <is>
        <t>Средства бюджета города за счет остатка средств на счете по учету средств бюджета города на 01.01.2025, в том числе:
- 10 329,01 тыс. рублей - на выполнение работ по заключенному муниципальному контракту по завершению строительно-монтажных работ объекта: "Восточный планировочный район (V очередь строительства) города Нижневартовска. Инженерное обеспечение кварталов №40-42" (Муниципальный контракт от 06.02.2023 №3 на выполнение работ по строительству объекта на сумму 10 244,08 тыс. рублей; муниципальный контракт от 25.05.2023 №31 на осуществление авторского надзора за строительством объекта на сумму 84,93 тыс. рублей)
77 725,73 - на выполнение работ по инженерному обеспечению квартала 5П Старого Вартовска (III очередь строительства) города Нижневартовска. Объем потребности сформирован на основании сводного сметного расчета на проектные (изыскательские) работы на сумму 3 464,91 тыс. рублей и локального сметного расчета на сумму 74 260,82 тыс. рублей.</t>
      </is>
    </oc>
    <nc r="D20" t="inlineStr">
      <is>
        <t>Средства бюджета города за счет остатка средств на счете по учету средств бюджета города на 01.01.2025:
10 329,01 - на выполнение работ по заключенному муниципальному контракту по завершению строительно-монтажных работ объекта: "Восточный планировочный район (V очередь строительства) города Нижневартовска. Инженерное обеспечение кварталов №40-42"(Муниципальный контракт от 06.02.2023 №3 на выполнение работ по строительству объекта на сумму 78 667,87 тыс. рублей, исполнение на 01.01.2025 -68 423,79 тыс. рублей, остаток от суммы муниципального контракта -  10 244,08 тыс. рублей; муниципальный контракт от 25.05.2023 №31 на осуществление авторского надзора за строительством объекта на сумму 162 тыс. рублей, исполнение на 01.01.2025 - 77,06 тыс. рублей, остаток от суммы муниципального контракта -  84,93 тыс. рублей)
77 725,73 - на выполнение работ по инженерному обеспечению квартала 5П Старого Вартовска (III очередь строительства) города Нижневартовска. Объем потребности сформирован на основании сводного сметного расчета на проектные (изыскательские) работы на сумму 3 464,91 тыс. рублей и локального сметного расчета на сумму 74 260,82 тыс. рублей.</t>
      </is>
    </nc>
    <odxf>
      <fill>
        <patternFill>
          <bgColor rgb="FFFFFF00"/>
        </patternFill>
      </fill>
    </odxf>
    <ndxf>
      <fill>
        <patternFill>
          <bgColor theme="0"/>
        </patternFill>
      </fill>
    </ndxf>
  </rcc>
  <rcv guid="{DCA91301-5B54-4759-973D-532AD1A8E537}" action="delete"/>
  <rdn rId="0" localSheetId="1" customView="1" name="Z_DCA91301_5B54_4759_973D_532AD1A8E537_.wvu.PrintTitles" hidden="1" oldHidden="1">
    <formula>'2025'!$4:$5</formula>
    <oldFormula>'2025'!$4:$5</oldFormula>
  </rdn>
  <rdn rId="0" localSheetId="1" customView="1" name="Z_DCA91301_5B54_4759_973D_532AD1A8E537_.wvu.FilterData" hidden="1" oldHidden="1">
    <formula>'2025'!$A$5:$D$101</formula>
    <oldFormula>'2025'!$A$5:$D$101</oldFormula>
  </rdn>
  <rcv guid="{DCA91301-5B54-4759-973D-532AD1A8E537}" action="add"/>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5" sId="1">
    <oc r="D30" t="inlineStr">
      <is>
        <t>Переходящие денежные обязательства 2024 года за счет остатка средств на счете по учету средств бюджета города на 01.01.2025 (средства бюджета города):
на выполнение работ по монтажу системы видеонаблюдения в Парке Победы (контракты от 25.12.2024 №№575,576,577,578,579,585,594,595,596,597,598,599 исполнение на 01.01.2025 - 0,00 тыс. рублей, остаток  - 6 711,73 тыс. рублей);
на выполнение работ по инсталляции жестких дисков для системы видеонаблюдения в Парке Победы (контракт от 25.12.2024 №583 исполнение на 01.01.2025 - 0,00 тыс. рублей, остаток - 423,17 тыс. рублей);
на выполнение работ по инсталляции и базовой настройке общего и специального программного обеспечения системы видеонаблюдения в Парке Победы (контракт от 25.12.2024 №584 исполнение на 01.01.2025 - 0,00 тыс. рублей, остаток - 338,61 тыс. рублей);</t>
      </is>
    </oc>
    <nc r="D30" t="inlineStr">
      <is>
        <t>Средства бюджета города за счет остатка средств на счете по учету средств бюджета города на 01.01.2025:
на выполнение работ по монтажу системы видеонаблюдения в Парке Победы (контракты от 25.12.2024 №№575,576,577,578,579,585,594,595,596,597,598,599 исполнение на 01.01.2025 - 0,00 тыс. рублей, остаток  - 6 711,73 тыс. рублей);
на выполнение работ по инсталляции жестких дисков для системы видеонаблюдения в Парке Победы (контракт от 25.12.2024 №583 исполнение на 01.01.2025 - 0,00 тыс. рублей, остаток - 423,17 тыс. рублей);
на выполнение работ по инсталляции и базовой настройке общего и специального программного обеспечения системы видеонаблюдения в Парке Победы (контракт от 25.12.2024 №584 исполнение на 01.01.2025 - 0,00 тыс. рублей, остаток - 338,61 тыс. рублей);</t>
      </is>
    </nc>
  </rcc>
  <rcv guid="{D963C193-9B68-47A7-AFD2-A31FAC2CD833}" action="delete"/>
  <rdn rId="0" localSheetId="1" customView="1" name="Z_D963C193_9B68_47A7_AFD2_A31FAC2CD833_.wvu.PrintTitles" hidden="1" oldHidden="1">
    <formula>'2025'!$4:$5</formula>
    <oldFormula>'2025'!$4:$5</oldFormula>
  </rdn>
  <rdn rId="0" localSheetId="1" customView="1" name="Z_D963C193_9B68_47A7_AFD2_A31FAC2CD833_.wvu.FilterData" hidden="1" oldHidden="1">
    <formula>'2025'!$A$5:$D$101</formula>
    <oldFormula>'2025'!$A$5:$D$101</oldFormula>
  </rdn>
  <rcv guid="{D963C193-9B68-47A7-AFD2-A31FAC2CD833}" action="add"/>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8" sId="1">
    <oc r="D39" t="inlineStr">
      <is>
        <r>
          <t>Средства бюджета города за счет остатка средств на счете по учету средств бюджета города на 01.01.2025, в том числе:
 - 85 670,00 тыс. рублей -  выполнение работ по сплошному асфальтированию переданных в муниципальную собственность внутриквартальных проездов;
 - 39 584,36 тыс. рублей - ремонт тротуаров</t>
        </r>
        <r>
          <rPr>
            <i/>
            <sz val="14"/>
            <rFont val="Times New Roman"/>
            <family val="1"/>
            <charset val="204"/>
          </rPr>
          <t xml:space="preserve"> (улица 60 лет Октября от проспекта Победы до улицы Менделеева (нечетная сторона); улица Омская от ул. Ханты-Мансийской до ул. Дружбы Народов; улица Интернациональная в районе магазина "ИРИС"; улица Омская (Гимназия №2); ул.60 лет Октября от ул.Кузоваткина до магазина "Орион"; вдоль улицы Г.И Пикмана, в створе от улицы Ханты-Мансийская до улицы Чапаева; ул. Мусы Джалиля в районе дома 18);</t>
        </r>
        <r>
          <rPr>
            <sz val="14"/>
            <rFont val="Times New Roman"/>
            <family val="1"/>
            <charset val="204"/>
          </rPr>
          <t xml:space="preserve">                                                                                                                     - 54 268,06 тыс. рублей - ремонт тротуара по проспекту Победы от улицы Омской до улицы 60 лет Октября. Объем расходов определен на основании локально-сметных расчетов.</t>
        </r>
      </is>
    </oc>
    <nc r="D39" t="inlineStr">
      <is>
        <r>
          <t>Средства бюджета города за счет остатка средств на счете по учету средств бюджета города на 01.01.2025, в том числе: 
- 85 670,00 тыс. рублей -  выполнение работ по сплошному асфальтированию переданных в муниципальную собственность внутриквартальных проездов;
- 39 584,36 тыс. рублей - ремонт тротуаров</t>
        </r>
        <r>
          <rPr>
            <i/>
            <sz val="14"/>
            <rFont val="Times New Roman"/>
            <family val="1"/>
            <charset val="204"/>
          </rPr>
          <t xml:space="preserve"> (улица 60 лет Октября от проспекта Победы до улицы Менделеева (нечетная сторона); улица Омская от ул. Ханты-Мансийской до ул. Дружбы Народов; улица Интернациональная в районе магазина "ИРИС"; улица Омская (Гимназия №2); ул.60 лет Октября от ул.Кузоваткина до магазина "Орион"; вдоль улицы Г.И Пикмана, в створе от улицы Ханты-Мансийская до улицы Чапаева; ул. Мусы Джалиля в районе дома 18);</t>
        </r>
        <r>
          <rPr>
            <sz val="14"/>
            <rFont val="Times New Roman"/>
            <family val="1"/>
            <charset val="204"/>
          </rPr>
          <t xml:space="preserve">                                                                                                                     - 54 268,06 тыс. рублей - ремонт тротуара по проспекту Победы от улицы Омской до улицы 60 лет Октября. Объем расходов определен на основании локально-сметных расчетов.</t>
        </r>
      </is>
    </nc>
  </rcc>
  <rfmt sheetId="1" sqref="D39" start="0" length="2147483647">
    <dxf>
      <font>
        <i/>
      </font>
    </dxf>
  </rfmt>
  <rfmt sheetId="1" sqref="D39" start="0" length="2147483647">
    <dxf>
      <font>
        <i val="0"/>
      </font>
    </dxf>
  </rfmt>
  <rcv guid="{54D3BCF1-2C0B-42E0-B856-B74ED4DD1A00}" action="delete"/>
  <rdn rId="0" localSheetId="1" customView="1" name="Z_54D3BCF1_2C0B_42E0_B856_B74ED4DD1A00_.wvu.PrintArea" hidden="1" oldHidden="1">
    <formula>'2025'!$A$1:$D$102</formula>
    <oldFormula>'2025'!$A$1:$D$102</oldFormula>
  </rdn>
  <rdn rId="0" localSheetId="1" customView="1" name="Z_54D3BCF1_2C0B_42E0_B856_B74ED4DD1A00_.wvu.FilterData" hidden="1" oldHidden="1">
    <formula>'2025'!$A$5:$D$101</formula>
    <oldFormula>'2025'!$A$5:$D$101</oldFormula>
  </rdn>
  <rcv guid="{54D3BCF1-2C0B-42E0-B856-B74ED4DD1A00}" action="add"/>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1" sId="1">
    <oc r="D30" t="inlineStr">
      <is>
        <t>Средства бюджета города за счет остатка средств на счете по учету средств бюджета города на 01.01.2025:
на выполнение работ по монтажу системы видеонаблюдения в Парке Победы (контракты от 25.12.2024 №№575,576,577,578,579,585,594,595,596,597,598,599 исполнение на 01.01.2025 - 0,00 тыс. рублей, остаток  - 6 711,73 тыс. рублей);
на выполнение работ по инсталляции жестких дисков для системы видеонаблюдения в Парке Победы (контракт от 25.12.2024 №583 исполнение на 01.01.2025 - 0,00 тыс. рублей, остаток - 423,17 тыс. рублей);
на выполнение работ по инсталляции и базовой настройке общего и специального программного обеспечения системы видеонаблюдения в Парке Победы (контракт от 25.12.2024 №584 исполнение на 01.01.2025 - 0,00 тыс. рублей, остаток - 338,61 тыс. рублей);</t>
      </is>
    </oc>
    <nc r="D30" t="inlineStr">
      <is>
        <t>Средства бюджета города за счет остатка средств на счете по учету средств бюджета города на 01.01.2025:
- на выполнение работ по монтажу системы видеонаблюдения в Парке Победы (контракты от 25.12.2024 №№575,576,577,578,579,585,594,595,596,597,598,599 исполнение на 01.01.2025 - 0,00 тыс. рублей, остаток  - 6 711,73 тыс. рублей);
- на выполнение работ по инсталляции жестких дисков для системы видеонаблюдения в Парке Победы (контракт от 25.12.2024 №583 исполнение на 01.01.2025 - 0,00 тыс. рублей, остаток - 423,17 тыс. рублей);
- на выполнение работ по инсталляции и базовой настройке общего и специального программного обеспечения системы видеонаблюдения в Парке Победы (контракт от 25.12.2024 №584 исполнение на 01.01.2025 - 0,00 тыс. рублей, остаток - 338,61 тыс. рублей);</t>
      </is>
    </nc>
  </rcc>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2" sId="1">
    <oc r="D20" t="inlineStr">
      <is>
        <t>Средства бюджета города за счет остатка средств на счете по учету средств бюджета города на 01.01.2025:
10 329,01 - на выполнение работ по заключенному муниципальному контракту по завершению строительно-монтажных работ объекта: "Восточный планировочный район (V очередь строительства) города Нижневартовска. Инженерное обеспечение кварталов №40-42"(Муниципальный контракт от 06.02.2023 №3 на выполнение работ по строительству объекта на сумму 78 667,87 тыс. рублей, исполнение на 01.01.2025 -68 423,79 тыс. рублей, остаток от суммы муниципального контракта -  10 244,08 тыс. рублей; муниципальный контракт от 25.05.2023 №31 на осуществление авторского надзора за строительством объекта на сумму 162 тыс. рублей, исполнение на 01.01.2025 - 77,06 тыс. рублей, остаток от суммы муниципального контракта -  84,93 тыс. рублей)
77 725,73 - на выполнение работ по инженерному обеспечению квартала 5П Старого Вартовска (III очередь строительства) города Нижневартовска. Объем потребности сформирован на основании сводного сметного расчета на проектные (изыскательские) работы на сумму 3 464,91 тыс. рублей и локального сметного расчета на сумму 74 260,82 тыс. рублей.</t>
      </is>
    </oc>
    <nc r="D20" t="inlineStr">
      <is>
        <t xml:space="preserve">Средства бюджета города за счет остатка средств на счете по учету средств бюджета города на 01.01.2025, в том числе:
- 10 329,01 тыс. рублей - на выполнение строительно-монтажных работ объекта: "Восточный планировочный район (V очередь строительства) города Нижневартовска. Инженерное обеспечение кварталов №40-42"(муниципальный контракт от 06.02.2023 №3 на сумму 78 667,87 тыс. рублей, исполнение на 01.01.2025 -68 423,79 тыс. рублей, остаток от суммы муниципального контракта -  10 244,08 тыс. рублей; муниципальный контракт от 25.05.2023 №31 на сумму 162,00 тыс. рублей, исполнение на 01.01.2025 - 77,06 тыс. рублей, остаток от суммы муниципального контракта -  84,93 тыс. рублей);
-77 725,73 тыс. рублей - на выполнение работ по инженерному обеспечению квартала 5П Старого Вартовска (III очередь строительства) города Нижневартовска. Объем расходов определен на основании сводного сметного расчета на проектные (изыскательские) работы. </t>
      </is>
    </nc>
  </rcc>
  <rcv guid="{8ADB82F7-BC94-4A32-9680-8CFBAC1E956D}" action="delete"/>
  <rdn rId="0" localSheetId="1" customView="1" name="Z_8ADB82F7_BC94_4A32_9680_8CFBAC1E956D_.wvu.PrintTitles" hidden="1" oldHidden="1">
    <formula>'2025'!$4:$5</formula>
    <oldFormula>'2025'!$4:$5</oldFormula>
  </rdn>
  <rdn rId="0" localSheetId="1" customView="1" name="Z_8ADB82F7_BC94_4A32_9680_8CFBAC1E956D_.wvu.FilterData" hidden="1" oldHidden="1">
    <formula>'2025'!$A$5:$D$101</formula>
  </rdn>
  <rcv guid="{8ADB82F7-BC94-4A32-9680-8CFBAC1E956D}" action="add"/>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5" sId="1">
    <oc r="D30" t="inlineStr">
      <is>
        <t>Средства бюджета города за счет остатка средств на счете по учету средств бюджета города на 01.01.2025:
- на выполнение работ по монтажу системы видеонаблюдения в Парке Победы (контракты от 25.12.2024 №№575,576,577,578,579,585,594,595,596,597,598,599 исполнение на 01.01.2025 - 0,00 тыс. рублей, остаток  - 6 711,73 тыс. рублей);
- на выполнение работ по инсталляции жестких дисков для системы видеонаблюдения в Парке Победы (контракт от 25.12.2024 №583 исполнение на 01.01.2025 - 0,00 тыс. рублей, остаток - 423,17 тыс. рублей);
- на выполнение работ по инсталляции и базовой настройке общего и специального программного обеспечения системы видеонаблюдения в Парке Победы (контракт от 25.12.2024 №584 исполнение на 01.01.2025 - 0,00 тыс. рублей, остаток - 338,61 тыс. рублей);</t>
      </is>
    </oc>
    <nc r="D30" t="inlineStr">
      <is>
        <t>Средства бюджета города за счет остатка средств на счете по учету средств бюджета города на 01.01.2025:
- на выполнение работ по монтажу системы видеонаблюдения в Парке Победы (контракты от 25.12.2024 №№575,576,577,578,579,585,594,595,596,597,598,599 исполнение на 01.01.2025 - 0,00 тыс. рублей, остаток от суммы контракта  - 6 711,73 тыс. рублей);
- на выполнение работ по инсталляции жестких дисков для системы видеонаблюдения в Парке Победы (контракт от 25.12.2024 №583 исполнение на 01.01.2025 - 0,00 тыс. рублей, остаток от суммы контракта  - 423,17 тыс. рублей);
- на выполнение работ по инсталляции и базовой настройке общего и специального программного обеспечения системы видеонаблюдения в Парке Победы (контракт от 25.12.2024 №584, исполнение на 01.01.2025 - 0,00 тыс. рублей, остаток от суммы контракта  - 338,61 тыс. рублей);</t>
      </is>
    </nc>
  </rcc>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6" sId="1">
    <oc r="E30" t="inlineStr">
      <is>
        <t>написать как в прошлом году</t>
      </is>
    </oc>
    <nc r="E30"/>
  </rcc>
  <rcc rId="117" sId="1">
    <oc r="D30" t="inlineStr">
      <is>
        <t>Средства бюджета города за счет остатка средств на счете по учету средств бюджета города на 01.01.2025:
- на выполнение работ по монтажу системы видеонаблюдения в Парке Победы (контракты от 25.12.2024 №№575,576,577,578,579,585,594,595,596,597,598,599 исполнение на 01.01.2025 - 0,00 тыс. рублей, остаток от суммы контракта  - 6 711,73 тыс. рублей);
- на выполнение работ по инсталляции жестких дисков для системы видеонаблюдения в Парке Победы (контракт от 25.12.2024 №583 исполнение на 01.01.2025 - 0,00 тыс. рублей, остаток от суммы контракта  - 423,17 тыс. рублей);
- на выполнение работ по инсталляции и базовой настройке общего и специального программного обеспечения системы видеонаблюдения в Парке Победы (контракт от 25.12.2024 №584, исполнение на 01.01.2025 - 0,00 тыс. рублей, остаток от суммы контракта  - 338,61 тыс. рублей);</t>
      </is>
    </oc>
    <nc r="D30" t="inlineStr">
      <is>
        <t>Средства бюджета города за счет остатка средств на счете по учету средств бюджета города на 01.01.2025:
- на выполнение работ по монтажу системы видеонаблюдения в Парке Победы (контракты от 25.12.2024 №№575,576,577,578,579,585,594,595,596,597,598,599 исполнение на 01.01.2025 - 0,00 тыс. рублей, остаток от суммы контрактов  - 6 711,73 тыс. рублей);
- на выполнение работ по инсталляции жестких дисков для системы видеонаблюдения в Парке Победы (контракт от 25.12.2024 №583 исполнение на 01.01.2025 - 0,00 тыс. рублей, остаток от суммы контракта  - 423,17 тыс. рублей);
- на выполнение работ по инсталляции и базовой настройке общего и специального программного обеспечения системы видеонаблюдения в Парке Победы (контракт от 25.12.2024 №584, исполнение на 01.01.2025 - 0,00 тыс. рублей, остаток от суммы контракта  - 338,61 тыс. рублей).</t>
      </is>
    </nc>
  </rcc>
  <rfmt sheetId="1" sqref="D30">
    <dxf>
      <fill>
        <patternFill>
          <bgColor theme="0"/>
        </patternFill>
      </fill>
    </dxf>
  </rfmt>
  <rcv guid="{D963C193-9B68-47A7-AFD2-A31FAC2CD833}" action="delete"/>
  <rdn rId="0" localSheetId="1" customView="1" name="Z_D963C193_9B68_47A7_AFD2_A31FAC2CD833_.wvu.PrintTitles" hidden="1" oldHidden="1">
    <formula>'2025'!$4:$5</formula>
    <oldFormula>'2025'!$4:$5</oldFormula>
  </rdn>
  <rdn rId="0" localSheetId="1" customView="1" name="Z_D963C193_9B68_47A7_AFD2_A31FAC2CD833_.wvu.FilterData" hidden="1" oldHidden="1">
    <formula>'2025'!$A$5:$D$101</formula>
    <oldFormula>'2025'!$A$5:$D$101</oldFormula>
  </rdn>
  <rcv guid="{D963C193-9B68-47A7-AFD2-A31FAC2CD833}" action="add"/>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0" sId="1">
    <oc r="D35" t="inlineStr">
      <is>
        <t>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- 65 019,33 тыс. рублей - на поставку комбинированных уборочных машин и вакуумной подметально-уборочной машины (муцниципалный контракт от 25.11.2024 №0187300001224000674 на сумму 65 019,33 тыс. рублей, исполнение на 01.01.2025 - 0,00 тыс. рублей, остаток 65 019,33 тыс. рублей);
- 10 551,79 тыс. рублей - на поставку экскаватора-погрузчика (муниципальный контракт от 19.11.2024 №0187300001224000658 на сумму 10 551,79 тыс. рублей, исполнение на 01.01.2025 - 0,00 тыс. рублей, остаток 10 551,79 тыс. рублей);
- 7 332,78 тыс. рублей - на поставку полузакрытых остановочных павильонов (12 шт.) (муниципальный контракт от 02.11.2024 №0187300001224000598 на сумму 7 332,78 тыс. рублей, исполнение на 01.01.2025 - 0,00 тыс. рублей, остаток 7 332,78 тыс. рублей);
- 580,00 тыс. рублей - на поставку столбиков 750 для замены установленных по оси проезжей части на ул. Мира, ул. Интернациональная (контракт от 28.12.2024 №611 на сумму 580,00 тыс. рублей, исполнение на 01.01.2025 - 0,00 тыс. рублей, остаток 580,00 тыс. рублей);
- 577,43 тыс. рублей - на поставку железобетонных изделий (фундаментный блок, основание дорожного знака Т-2, антипарковочная полусфера) (муниципальный контракт от 28.12.2024 №617 на сумму 577,43 тыс. рублей, исполнение на 01.01.2025 - 0,00 тыс. рублей, остаток 577,43 тыс. рублей);
- 459,20 тыс. рублей - на поставку столбиков Р-605 для замены установленных по оси проезжей части на ул. Мира, ул. Интернациональная (муниципальный контракт от 28.12.2024 №610 на сумму 459,20 тыс. рублей, исполнение на 01.01.2025 - 0,00 тыс. рублей, остаток 459,20 тыс. рублей);
- 314,74 тыс. рублей - на выполнение работ по замене вводного линейного разъединителя на приемном портале №КТПН-6/0.4кВ №7/3 (муниципальный контракт от 28.12.2024 №621 на сумму 314,74 тыс. рублей, исполнение на 01.01.2025 - 0,00 тыс. рублей, остаток 314,74 тыс. рублей);
- 260,00 тыс. рублей - на поставку флажков столбиков 750 мм (муниципальный контракт от 28.12.2024 №614 на сумму 260,00 тыс. рублей, исполнение на 01.01.2025 - 0,00 тыс. рублей, остаток 260,00 тыс. рублей);
- 224,00 тыс. рублей - на поставку флажков ССГ-750 (муниципальный контракт от 28.12.2024 №615 на сумму 224,00 тыс. рублей, исполнение на 01.01.2025 - 0,00 тыс. рублей, остаток 224,00 тыс. рублей).</t>
      </is>
    </oc>
    <nc r="D35" t="inlineStr">
      <is>
        <t>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- 65 019,33 тыс. рублей - на поставку комбинированных уборочных машин и вакуумной подметально-уборочной машины (муниципалный контракт от 25.11.2024 №0187300001224000674 на сумму 65 019,33 тыс. рублей, исполнение на 01.01.2025 - 0,00 тыс. рублей, остаток от суммы муниципального контракта - 65 019,33 тыс. рублей);
- 10 551,79 тыс. рублей - на поставку экскаватора-погрузчика (муниципальный контракт от 19.11.2024 №0187300001224000658 на сумму 10 551,79 тыс. рублей, исполнение на 01.01.2025 - 0,00 тыс. рублей, остаток от суммы муниципального контракта - 10 551,79 тыс. рублей);
- 7 332,78 тыс. рублей - на поставку полузакрытых остановочных павильонов (12 шт.) (муниципальный контракт от 02.11.2024 №0187300001224000598 на сумму 7 332,78 тыс. рублей, исполнение на 01.01.2025 - 0,00 тыс. рублей, остаток от суммы муниципального контракта - 7 332,78 тыс. рублей);
- 580,00 тыс. рублей - на поставку столбиков 750 для замены установленных по оси проезжей части на ул. Мира, ул. Интернациональная (контракт от 28.12.2024 №611 на сумму 580,00 тыс. рублей, исполнение на 01.01.2025 - 0,00 тыс. рублей, остаток от суммы муниципального контракта - 580,00 тыс. рублей);
- 577,43 тыс. рублей - на поставку железобетонных изделий (фундаментный блок, основание дорожного знака Т-2, антипарковочная полусфера) (муниципальный контракт от 28.12.2024 №617 на сумму 577,43 тыс. рублей, исполнение на 01.01.2025 - 0,00 тыс. рублей, остаток от суммы муниципального контракта - 577,43 тыс. рублей);
- 459,20 тыс. рублей - на поставку столбиков Р-605 для замены установленных по оси проезжей части на ул. Мира, ул. Интернациональная (муниципальный контракт от 28.12.2024 №610 на сумму 459,20 тыс. рублей, исполнение на 01.01.2025 - 0,00 тыс. рублей, остаток от суммы муниципального контракта - 459,20 тыс. рублей);
- 314,74 тыс. рублей - на выполнение работ по замене вводного линейного разъединителя на приемном портале №КТПН-6/0.4кВ №7/3 (муниципальный контракт от 28.12.2024 №621 на сумму 314,74 тыс. рублей, исполнение на 01.01.2025 - 0,00 тыс. рублей, остаток от суммы муниципального контракта - 314,74 тыс. рублей);
- 260,00 тыс. рублей - на поставку флажков столбиков 750 мм (муниципальный контракт от 28.12.2024 №614 на сумму 260,00 тыс. рублей, исполнение на 01.01.2025 - 0,00 тыс. рублей, остаток от суммы муниципального контракта - 260,00 тыс. рублей);
- 224,00 тыс. рублей - на поставку флажков ССГ-750 (муниципальный контракт от 28.12.2024 №615 на сумму 224,00 тыс. рублей, исполнение на 01.01.2025 - 0,00 тыс. рублей, остаток от суммы муниципального контракта -224,00 тыс. рублей).</t>
      </is>
    </nc>
  </rcc>
  <rcc rId="121" sId="1">
    <oc r="D39" t="inlineStr">
      <is>
        <t>Средства бюджета города за счет остатка средств на счете по учету средств бюджета города на 01.01.2025, в том числе: 
- 85 670,00 тыс. рублей -  выполнение работ по сплошному асфальтированию переданных в муниципальную собственность внутриквартальных проездов;
- 39 584,36 тыс. рублей - ремонт тротуаров (улица 60 лет Октября от проспекта Победы до улицы Менделеева (нечетная сторона); улица Омская от ул. Ханты-Мансийской до ул. Дружбы Народов; улица Интернациональная в районе магазина "ИРИС"; улица Омская (Гимназия №2); ул.60 лет Октября от ул.Кузоваткина до магазина "Орион"; вдоль улицы Г.И Пикмана, в створе от улицы Ханты-Мансийская до улицы Чапаева; ул. Мусы Джалиля в районе дома 18);                                                                                                                     - 54 268,06 тыс. рублей - ремонт тротуара по проспекту Победы от улицы Омской до улицы 60 лет Октября. Объем расходов определен на основании локально-сметных расчетов.</t>
      </is>
    </oc>
    <nc r="D39" t="inlineStr">
      <is>
        <r>
          <t xml:space="preserve">Средства бюджета города за счет остатка средств на счете по учету средств бюджета города на 01.01.2025, в том числе: 
- 85 670,00 тыс. рублей -  выполнение работ по сплошному асфальтированию переданных в муниципальную собственность внутриквартальных проездов;
- 39 584,36 тыс. рублей - ремонт тротуаров </t>
        </r>
        <r>
          <rPr>
            <i/>
            <sz val="14"/>
            <rFont val="Times New Roman"/>
            <family val="1"/>
            <charset val="204"/>
          </rPr>
          <t>(улица 60 лет Октября от проспекта Победы до улицы Менделеева (нечетная сторона); улица Омская от ул. Ханты-Мансийской до ул. Дружбы Народов; улица Интернациональная в районе магазина "ИРИС"; улица Омская (Гимназия №2); ул.60 лет Октября от ул.Кузоваткина до магазина "Орион"; вдоль улицы Г.И Пикмана, в створе от улицы Ханты-Мансийская до улицы Чапаева; ул. Мусы Джалиля в районе дома 18);</t>
        </r>
        <r>
          <rPr>
            <sz val="14"/>
            <rFont val="Times New Roman"/>
            <family val="1"/>
            <charset val="204"/>
          </rPr>
          <t xml:space="preserve">                                                                                                                     - 54 268,06 тыс. рублей - ремонт тротуара по проспекту Победы от улицы Омской до улицы 60 лет Октября. Объем расходов определен на основании локально-сметных расчетов.</t>
        </r>
      </is>
    </nc>
  </rcc>
  <rcc rId="122" sId="1">
    <oc r="D43" t="inlineStr">
      <is>
        <t>Переходящие денежные обязательства 2024 года за счет остатка средств на счете по учету средств бюджета города на 01.01.2025 (средства бюджета города) на обеспечение деятельности МБУ "УпоДХБ г. Нижневартовск":
- 674,54 тыс. рублей - на поставку урн (муниципальные контракты от 18.11.2024 №0187300001224000669 и от 09.12.2024 №505 на сумму 674,54 тыс. рублей, исполнение на 01.01.2025 - 0,00 тыс. рублей, остаток 674,54 тыс. рублей);
- 597,00 тыс. рублей - на оказание услуг по обследованию объекта "Причал (берегоукрепление)", расположенного в г. Нижневартовск (муниципальный контракт от 28.12.2024 №616 на сумму 597,00 тыс. рублей, исполнение на 01.01.2025 - 0,00 тыс. рублей, остаток 597,00 тыс. рублей);
- 557,88 тыс. рублей - на поставку слайд-проекторов в комплекте с кронштейн-креплениями (муниципальный контракт от 28.12.2024 №612 на сумму 557,80 тыс. рублей, исполнение на 01.01.2025 - 0,00 тыс. рублей, остаток 557,08 тыс. рублей);
- 421,76 тыс. рублей - на выполнение работ по декоративно-художественному оформлению домика (муниципальный контракт от 28.12.2024 №613 на сумму 421,76 тыс. рублей, исполнение на 01.01.2025 - 0,00 тыс. рублей, остаток 421,76 тыс. рублей);
- 385,00 тыс. рублей - на оказание услуг по разработке проектно-сметной документации на подключение к централизованной системе водоснабжения и водоотведения модульного туалета и пункта проката, расположенного на объекте "Парк Победы"  г. Нижневартовска (муниципальный контракт от 28.12.2024 №619 на сумму 385,00 тыс. рублей, исполнение на 01.01.2025 - 0,00 тыс. рублей, остаток 385,00 тыс. рублей);
- 210,00 тыс. рублей - на оказание услуг по разработке проектно-сметной документации основания и конструктивного решения входных групп на пешеходном бульваре по ул. Пионерская в створе улиц проспект Победы-улица Нефтяников (муниципальный контракт от 28.12.2024 №618 на сумму 210,00 тыс. рублей, исполнение на 01.01.2025 - 0,00 тыс. рублей, остаток 210,00 тыс. рублей)</t>
      </is>
    </oc>
    <nc r="D43" t="inlineStr">
      <is>
        <t>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- 674,54 тыс. рублей - на поставку урн (муниципальные контракты от 18.11.2024 №0187300001224000669 и от 09.12.2024 №505 на сумму 674,54 тыс. рублей, исполнение на 01.01.2025 - 0,00 тыс. рублей, остаток  от суммы муниципального контракта - 674,54 тыс. рублей);
- 597,00 тыс. рублей - на оказание услуг по обследованию объекта "Причал (берегоукрепление)", расположенного в г. Нижневартовск (муниципальный контракт от 28.12.2024 №616 на сумму 597,00 тыс. рублей, исполнение на 01.01.2025 - 0,00 тыс. рублей, остаток  от суммы муниципального контракта - 597,00 тыс. рублей);
- 557,88 тыс. рублей - на поставку слайд-проекторов в комплекте с кронштейн-креплениями (муниципальный контракт от 28.12.2024 №612 на сумму 557,88 тыс. рублей, исполнение на 01.01.2025 - 0,00 тыс. рублей, остаток  от суммы муниципального контракта - 557,88 тыс. рублей);
- 421,76 тыс. рублей - на выполнение работ по декоративно-художественному оформлению домика (муниципальный контракт от 28.12.2024 №613 на сумму 421,76 тыс. рублей, исполнение на 01.01.2025 - 0,00 тыс. рублей, остаток  от суммы муниципального контракта - 421,76 тыс. рублей);
- 385,00 тыс. рублей - на оказание услуг по разработке проектно-сметной документации на подключение к централизованной системе водоснабжения и водоотведения модульного туалета и пункта проката, расположенного на объекте "Парк Победы"  г. Нижневартовска (муниципальный контракт от 28.12.2024 №619 на сумму 385,00 тыс. рублей, исполнение на 01.01.2025 - 0,00 тыс. рублей, остаток  от суммы муниципального контракта - 385,00 тыс. рублей);
- 210,00 тыс. рублей - на оказание услуг по разработке проектно-сметной документации основания и конструктивного решения входных групп на пешеходном бульваре по ул. Пионерская в створе улиц проспект Победы-улица Нефтяников (муниципальный контракт от 28.12.2024 №618 на сумму 210,00 тыс. рублей, исполнение на 01.01.2025 - 0,00 тыс. рублей, остаток  от суммы муниципального контракта - 210,00 тыс. рублей)</t>
      </is>
    </nc>
  </rcc>
  <rcc rId="123" sId="1">
    <oc r="D47" t="inlineStr">
      <is>
        <t>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- 54 944,27 тыс. рубле на выполнение работ по благоустройству парка Победы (объем расходов определен на основании локально-сметных расчетов и коммерческих предложений);
- 10 320,00 тыс. рублей на проектно-изыскательские работы по благоустройству, капитальному ремонту площади Нефтяников и прилегающей к ней территории (объем расходов определен на основании мониторинга коммерческих предложений);
- 9 866,90 тыс. рублей на художественно-декоративное оформление города к праздничным датам (объем расходов определен на основании мониторинга коммерческих предложений);
- 8 339,23 тыс. рублей на содержание новых объектов благоустройства, переданных МБУ УпоДХБ ("Благоустройство проспекта Победы в створе улиц Мира и Ленина г. Нижневартовска (Аллея памяти)"; "Благоустройство Бульвара на Набережной в створе улиц Чапаева-Ханты-Мансийская в г.Нижневартовске (1этап), инициативных проектов, реализованных в 2024 году) (объем расходов определен на основании локально-сметных расчетов).</t>
      </is>
    </oc>
    <nc r="D47" t="inlineStr">
      <is>
        <t>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- 54 944,27 тыс. рублей - на выполнение работ по благоустройству парка Победы (объем расходов определен на основании локально-сметных расчетов и коммерческих предложений);
- 10 320,00 тыс. рублей - на проектно-изыскательские работы по благоустройству, капитальному ремонту площади Нефтяников и прилегающей к ней территории (объем расходов определен на основании мониторинга коммерческих предложений);
- 9 866,90 тыс. рублей - на художественно-декоративное оформление города к праздничным датам (объем расходов определен на основании мониторинга коммерческих предложений);
- 8 339,23 тыс. рублей - на содержание новых объектов благоустройства, переданных МБУ УпоДХБ ("Благоустройство проспекта Победы в створе улиц Мира и Ленина г. Нижневартовска (Аллея памяти)"; "Благоустройство Бульвара на Набережной в створе улиц Чапаева-Ханты-Мансийская в г.Нижневартовске (1этап), инициативных проектов, реализованных в 2024 году) (объем расходов определен на основании локально-сметных расчетов).</t>
      </is>
    </nc>
  </rcc>
  <rfmt sheetId="1" sqref="A48" start="0" length="2147483647">
    <dxf>
      <font>
        <i/>
      </font>
    </dxf>
  </rfmt>
  <rcc rId="124" sId="1">
    <oc r="D50" t="inlineStr">
      <is>
        <t>Средства бюджета города за счет остатка средств на счете по учету средств бюджета города на 01.01.2025 на финансовое обеспечение затрат по благоустройству территорий, прилегающих к многоквартирным домам. Объем расходов определен на основании сметных расчетов стоимости строительства.</t>
      </is>
    </oc>
    <nc r="D50" t="inlineStr">
      <is>
        <t>Средства бюджета города за счет остатка средств на счете по учету средств бюджета города на 01.01.2025 на финансовое обеспечение затрат по благоустройству территорий, прилегающих к многоквартирным домам. Объем расходов определен на основании сметных расчетов.</t>
      </is>
    </nc>
  </rcc>
  <rcc rId="125" sId="1">
    <oc r="C51" t="inlineStr">
      <is>
        <t xml:space="preserve"> Пункт 10 части 1 статьи 16 Федерального закона от 06.10.2003 №131-ФЗ "Об общих принципах организации местного самоуправления в Российской Федерации"; статья 8 Федерального закона от 12.02.1998 № 28-ФЗ "О гражданской обороне"</t>
      </is>
    </oc>
    <nc r="C51" t="inlineStr">
      <is>
        <t xml:space="preserve"> Пункт 10 части 1 статьи 16 Федерального закона от 06.10.2003 №131-ФЗ "Об общих принципах организации местного самоуправления в Российской Федерации"; статья 8 Федерального закона от 12.02.1998 №28-ФЗ "О гражданской обороне"</t>
      </is>
    </nc>
  </rcc>
  <rcc rId="126" sId="1">
    <oc r="D51" t="inlineStr">
      <is>
        <t>Переходящие денежные обязательства 2024 года за счет остатка средств на счете по учету средств бюджета города на 01.01.2025 (средства бюджета города) на пополнение городского резерва материальных ресурсов:
- 3 718,64 тыс. рублей - на поставку раскладушек в комплекте с матрасом  (муниципальные контракты от 06.11.2024 №0387300051124000009 и от 03.12.2024 №0387300051124000014 на общую сумму 11 176,00 тыс. рублей, исполнение на 01.01.2025 - 7457,36 тыс. рублей, остаток 3 718,64 тыс. рублей);
- 114,12 тыс. рублей - на поставку мягкого инвентаря (подушек) (муниципальный контракт от 09.12.2024 №0387300051124000018 на сумму 628,50 тыс. рублей, исполнение на 01.01.2025 - 514,38 тыс. рублей, остаток 114,12 тыс. рублей)</t>
      </is>
    </oc>
    <nc r="D51" t="inlineStr">
      <is>
        <t>Средства бюджета города за счет остатка средств на счете по учету средств бюджета города на 01.01.2025  на пополнение городского резерва материальных ресурсов, в том числе:
- 3 718,64 тыс. рублей - на поставку раскладушек в комплекте с матрасом  (муниципальные контракты от 06.11.2024 №0387300051124000009 и от 03.12.2024 №0387300051124000014 на общую сумму 11 176,00 тыс. рублей, исполнение на 01.01.2025 - 7 457,36 тыс. рублей, остаток от суммы муниципальных контрактов - 3 718,64 тыс. рублей);
- 114,12 тыс. рублей - на поставку мягкого инвентаря (подушек) (муниципальный контракт от 09.12.2024 №0387300051124000018 на сумму 628,50 тыс. рублей, исполнение на 01.01.2025 - 514,38 тыс. рублей, остаток от суммы муниципального контракта - 114,12 тыс. рублей)</t>
      </is>
    </nc>
  </rcc>
  <rcc rId="127" sId="1">
    <oc r="D52" t="inlineStr">
      <is>
        <t>Переходящие денежные обязательства 2024 года за счет остатка средств на счете по учету средств бюджета города на 01.01.2025 (средства бюджета города) на поставку снегоболотохода (муниципальный контракт от 25.11.2024 №0187300001224000662, исполнение на 01.01.2025 - 0,00 тыс. рублей, остаток 12 210,30 тыс. рублей))</t>
      </is>
    </oc>
    <nc r="D52" t="inlineStr">
      <is>
        <t>Средства бюджета города за счет остатка средств на счете по учету средств бюджета города на 01.01.2025 на поставку снегоболотохода (муниципальный контракт от 25.11.2024 №0187300001224000662,  на сумму 12 210,30 тыс. рублей, исполнение на 01.01.2025 - 0,00 тыс. рублей, остаток от суммы муниципального контракта - 12 210,30 тыс. рублей)</t>
      </is>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 sId="1">
    <oc r="D17" t="inlineStr">
      <is>
        <t>Средства бюджета города на выполнение работ по подготовке мест захоронения на объекте "Городское кладбище. Расширение" (1 этап - 2 очередь, 5 этап). Объем потребности сформирован на основании расчета (обоснования) цены строительства объекта</t>
      </is>
    </oc>
    <nc r="D17" t="inlineStr">
      <is>
        <t>Средства бюджета города на выполнение работ по подготовке мест захоронения на объекте "Городское кладбище. Расширение" (1 этап - 2 очередь, 5 этап). Объем потребности сформирован на основании расчета (обоснования) цены контракта</t>
      </is>
    </nc>
  </rcc>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4F1229C-F644-49BB-B399-CB0E66F0A536}" action="delete"/>
  <rdn rId="0" localSheetId="1" customView="1" name="Z_C4F1229C_F644_49BB_B399_CB0E66F0A536_.wvu.PrintArea" hidden="1" oldHidden="1">
    <formula>'2025'!$A$1:$D$101</formula>
    <oldFormula>'2025'!$A$1:$D$101</oldFormula>
  </rdn>
  <rdn rId="0" localSheetId="1" customView="1" name="Z_C4F1229C_F644_49BB_B399_CB0E66F0A536_.wvu.PrintTitles" hidden="1" oldHidden="1">
    <formula>'2025'!$4:$5</formula>
    <oldFormula>'2025'!$4:$5</oldFormula>
  </rdn>
  <rdn rId="0" localSheetId="1" customView="1" name="Z_C4F1229C_F644_49BB_B399_CB0E66F0A536_.wvu.FilterData" hidden="1" oldHidden="1">
    <formula>'2025'!$A$5:$D$101</formula>
    <oldFormula>'2025'!$A$5:$D$101</oldFormula>
  </rdn>
  <rcv guid="{C4F1229C-F644-49BB-B399-CB0E66F0A536}" action="add"/>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1" sId="1">
    <oc r="D47" t="inlineStr">
      <is>
        <t>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- 54 944,27 тыс. рублей - на выполнение работ по благоустройству парка Победы (объем расходов определен на основании локально-сметных расчетов и коммерческих предложений);
- 10 320,00 тыс. рублей - на проектно-изыскательские работы по благоустройству, капитальному ремонту площади Нефтяников и прилегающей к ней территории (объем расходов определен на основании мониторинга коммерческих предложений);
- 9 866,90 тыс. рублей - на художественно-декоративное оформление города к праздничным датам (объем расходов определен на основании мониторинга коммерческих предложений);
- 8 339,23 тыс. рублей - на содержание новых объектов благоустройства, переданных МБУ УпоДХБ ("Благоустройство проспекта Победы в створе улиц Мира и Ленина г. Нижневартовска (Аллея памяти)"; "Благоустройство Бульвара на Набережной в створе улиц Чапаева-Ханты-Мансийская в г.Нижневартовске (1этап), инициативных проектов, реализованных в 2024 году) (объем расходов определен на основании локально-сметных расчетов).</t>
      </is>
    </oc>
    <nc r="D47" t="inlineStr">
      <is>
        <t>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- 54 944,27 тыс. рублей - на выполнение работ по благоустройству парка Победы (объем расходов определен на основании локально-сметных расчетов и коммерческих предложений);
- 10 320,00 тыс. рублей - на проектно-изыскательские работы по благоустройству, капитальному ремонту площади Нефтяников и прилегающей к ней территории (объем расходов определен на основании мониторинга коммерческих предложений);
- 9 866,90 тыс. рублей - на художественно-декоративное оформление города к праздничным датам (объем расходов определен на основании мониторинга коммерческих предложений);
- 8 339,23 тыс. рублей - на содержание новых объектов благоустройства, переданных МБУ "УпоДХБ" ("Благоустройство проспекта Победы в створе улиц Мира и Ленина г. Нижневартовска (Аллея памяти)"; "Благоустройство Бульвара на Набережной в створе улиц Чапаева-Ханты-Мансийская в г.Нижневартовске (1этап), инициативных проектов, реализованных в 2024 году) (объем расходов определен на основании локально-сметных расчетов).</t>
      </is>
    </nc>
  </rcc>
  <rcv guid="{54D3BCF1-2C0B-42E0-B856-B74ED4DD1A00}" action="delete"/>
  <rdn rId="0" localSheetId="1" customView="1" name="Z_54D3BCF1_2C0B_42E0_B856_B74ED4DD1A00_.wvu.PrintArea" hidden="1" oldHidden="1">
    <formula>'2025'!$A$1:$D$102</formula>
    <oldFormula>'2025'!$A$1:$D$102</oldFormula>
  </rdn>
  <rdn rId="0" localSheetId="1" customView="1" name="Z_54D3BCF1_2C0B_42E0_B856_B74ED4DD1A00_.wvu.FilterData" hidden="1" oldHidden="1">
    <formula>'2025'!$A$5:$D$101</formula>
    <oldFormula>'2025'!$A$5:$D$101</oldFormula>
  </rdn>
  <rcv guid="{54D3BCF1-2C0B-42E0-B856-B74ED4DD1A00}" action="add"/>
</revisions>
</file>

<file path=xl/revisions/revisionLog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4" sId="1">
    <oc r="D47" t="inlineStr">
      <is>
        <t>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- 54 944,27 тыс. рублей - на выполнение работ по благоустройству парка Победы (объем расходов определен на основании локально-сметных расчетов и коммерческих предложений);
- 10 320,00 тыс. рублей - на проектно-изыскательские работы по благоустройству, капитальному ремонту площади Нефтяников и прилегающей к ней территории (объем расходов определен на основании мониторинга коммерческих предложений);
- 9 866,90 тыс. рублей - на художественно-декоративное оформление города к праздничным датам (объем расходов определен на основании мониторинга коммерческих предложений);
- 8 339,23 тыс. рублей - на содержание новых объектов благоустройства, переданных МБУ "УпоДХБ" ("Благоустройство проспекта Победы в створе улиц Мира и Ленина г. Нижневартовска (Аллея памяти)"; "Благоустройство Бульвара на Набережной в створе улиц Чапаева-Ханты-Мансийская в г.Нижневартовске (1этап), инициативных проектов, реализованных в 2024 году) (объем расходов определен на основании локально-сметных расчетов).</t>
      </is>
    </oc>
    <nc r="D47" t="inlineStr">
      <is>
        <t>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- 54 944,27 тыс. рублей - на выполнение работ по благоустройству парка Победы (объем расходов определен на основании локально-сметных расчетов и коммерческих предложений);
- 10 320,00 тыс. рублей - на проектно-изыскательские работы по благоустройству, капитальному ремонту площади Нефтяников и прилегающей к ней территории (объем расходов определен на основании мониторинга коммерческих предложений);
- 9 866,90 тыс. рублей - на художественно-декоративное оформление города к праздничным датам (объем расходов определен на основании мониторинга коммерческих предложений);
- 8 339,23 тыс. рублей - на содержание новых объектов благоустройства, переданных МБУ "УпоДХБ" ("Благоустройство проспекта Победы в створе улиц Мира и Ленина г. Нижневартовска (Аллея памяти)"; "Благоустройство Бульвара на Набережной в створе улиц Чапаева-Ханты-Мансийская в г.Нижневартовске (1этап)", инициативных проектов, реализованных в 2024 году) (объем расходов определен на основании локально-сметных расчетов).</t>
      </is>
    </nc>
  </rcc>
</revisions>
</file>

<file path=xl/revisions/revisionLog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57">
    <dxf>
      <fill>
        <patternFill patternType="solid">
          <bgColor rgb="FFFF0000"/>
        </patternFill>
      </fill>
    </dxf>
  </rfmt>
  <rcc rId="135" sId="1">
    <nc r="E57" t="inlineStr">
      <is>
        <t>в одну строку</t>
      </is>
    </nc>
  </rcc>
  <rfmt sheetId="1" sqref="E57" start="0" length="2147483647">
    <dxf>
      <font>
        <color rgb="FFFF0000"/>
      </font>
    </dxf>
  </rfmt>
</revisions>
</file>

<file path=xl/revisions/revisionLog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6" sId="1">
    <oc r="D57" t="inlineStr">
      <is>
        <t>Средства бюджета города за счет остатка средств на счете по учету средств бюджета города на 01.01.2025 на исполнение наказов избирателей, подконтрольных комитету по социальным вопросам, комитету по городскому хозяйству и строительству Думы города: 
4 684,32 тыс. рублей - выполнение работ замене ограждения территории МАУ ДО г.Нижневартовска "ЦДТ". Объем потребности сформирован на основании локального сметного расчета.</t>
      </is>
    </oc>
    <nc r="D57" t="inlineStr">
      <is>
        <t>Средства бюджета города за счет остатка средств на счете по учету средств бюджета города на 01.01.2025 на исполнение наказов избирателей, подконтрольных комитету по социальным вопросам, комитету по городскому хозяйству и строительству Думы города, на выполнение работ замене ограждения территории МАУ ДО г.Нижневартовска "ЦДТ". Объем потребности сформирован на основании локального сметного расчета.</t>
      </is>
    </nc>
  </rcc>
  <rcc rId="137" sId="1">
    <oc r="E57" t="inlineStr">
      <is>
        <t>в одну строку</t>
      </is>
    </oc>
    <nc r="E57"/>
  </rcc>
</revisions>
</file>

<file path=xl/revisions/revisionLog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8" sId="1">
    <oc r="D57" t="inlineStr">
      <is>
        <t>Средства бюджета города за счет остатка средств на счете по учету средств бюджета города на 01.01.2025 на исполнение наказов избирателей, подконтрольных комитету по социальным вопросам, комитету по городскому хозяйству и строительству Думы города, на выполнение работ замене ограждения территории МАУ ДО г.Нижневартовска "ЦДТ". Объем потребности сформирован на основании локального сметного расчета.</t>
      </is>
    </oc>
    <nc r="D57" t="inlineStr">
      <is>
        <r>
          <t xml:space="preserve">Средства бюджета города за счет остатка средств на счете по учету средств бюджета города на 01.01.2025 </t>
        </r>
        <r>
          <rPr>
            <sz val="14"/>
            <color rgb="FFFF0000"/>
            <rFont val="Times New Roman"/>
            <family val="1"/>
            <charset val="204"/>
          </rPr>
          <t>на исполнение наказов избирателей, подконтрольных комитету по социальным вопросам, комитету по городскому хозяйству и строительству Думы города,</t>
        </r>
        <r>
          <rPr>
            <sz val="14"/>
            <rFont val="Times New Roman"/>
            <family val="1"/>
            <charset val="204"/>
          </rPr>
          <t xml:space="preserve"> на выполнение работ замене ограждения территории МАУ ДО г.Нижневартовска "ЦДТ". Объем потребности сформирован на основании локального сметного расчета.</t>
        </r>
      </is>
    </nc>
  </rcc>
  <rfmt sheetId="1" sqref="D57">
    <dxf>
      <fill>
        <patternFill patternType="none">
          <bgColor auto="1"/>
        </patternFill>
      </fill>
    </dxf>
  </rfmt>
</revisions>
</file>

<file path=xl/revisions/revisionLog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59">
    <dxf>
      <fill>
        <patternFill>
          <bgColor auto="1"/>
        </patternFill>
      </fill>
    </dxf>
  </rfmt>
  <rfmt sheetId="1" sqref="D59">
    <dxf>
      <fill>
        <patternFill patternType="solid">
          <bgColor rgb="FFFF0000"/>
        </patternFill>
      </fill>
    </dxf>
  </rfmt>
</revisions>
</file>

<file path=xl/revisions/revisionLog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60:D62">
    <dxf>
      <fill>
        <patternFill patternType="solid">
          <bgColor rgb="FFFF0000"/>
        </patternFill>
      </fill>
    </dxf>
  </rfmt>
</revisions>
</file>

<file path=xl/revisions/revisionLog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9" sId="1">
    <oc r="D63" t="inlineStr">
      <is>
        <t>Средства бюджета города за счет остатка средств на счете по учету средств бюджета города на 01.01.2025 на Выполнение работ по установке ограждения территории МБОУ "СШ №21 им. В. Овсянникова-Заярского". Объем потребности сформирован на основании локального сметного расчета.</t>
      </is>
    </oc>
    <nc r="D63" t="inlineStr">
      <is>
        <t>Средства бюджета города за счет остатка средств на счете по учету средств бюджета города на 01.01.2025 на выполнение работ по установке ограждения территории МБОУ "СШ №21 им. В. Овсянникова-Заярского". Объем потребности сформирован на основании локального сметного расчета.</t>
      </is>
    </nc>
  </rcc>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64">
    <dxf>
      <fill>
        <patternFill patternType="solid">
          <bgColor rgb="FFFF0000"/>
        </patternFill>
      </fill>
    </dxf>
  </rfmt>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 sId="1">
    <oc r="D37" t="inlineStr">
      <is>
        <t xml:space="preserve">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- 81 812,40 тыс. рублей - выполнение работ по содержанию автомобильных дорог города Нижневартовска   (объем расходов определен на основании локально-сметных расчетов);
- 45 633,63 тыс. рублей - зимнее содержание дорог  и внутриквартальных проездов (объем расходов определен на основании локально-сметных расчетов); 
- 30 000,00 тыс. рублей - выполнение работ по нанесению дорожной разметки холодным пластиком  (объем расходов определен на основании локально-сметных расчетов);
- 10 000 тыс .рублей - покос травы на территории города Нижневартовска  (объем расходов определен на основании мониторинга коммерческих предложений);
- 17 672,20 тыс. рублей - обустройство парковок  (объем расходов определен на основании локально-сметных расчетов);
- 6 391,30 тыс. рублей - обустройство пешеходных переходов (объем расходов определен на основании локально-сметных расчетов); 
- 23 041,80 тыс. рублей - 12 теплых остановочных павильонов (объем расходов определен на основании мониторинга коммерческих предложений);
- 150 000,00 тыс. рублей - поставка автомобильной и специализированной техники (объем расходов определен на основании мониторинга коммерческих предложений);
- 29 600,00 тыс. рублей - разработка и актуализация комплексных схем организации дорожного движения и проекта организации дорожного движения города Нижневартовска (КСОДД) (объем расходов определен на основании локально-сметных расчетов);
- 70 951,28 тыс. рублей - поставка асфальтобетонный смеси и битума (объем расходов определен на основании мониторинга коммерческих предложений);
- 5 747,00 тыс. рублей на благоустройство четырех скверов на улично-дорожной сети города в рамках проекта "Сквер в каждый дом". Объем расходов определен на основании локально-сметных расчетов.                                                                                                                                    </t>
      </is>
    </oc>
    <nc r="D37" t="inlineStr">
      <is>
        <t xml:space="preserve">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- 81 812,40 тыс. рублей - выполнение работ по содержанию автомобильных дорог города Нижневартовска   (объем расходов определен на основании локально-сметных расчетов);
- 45 633,63 тыс. рублей - зимнее содержание дорог  и внутриквартальных проездов (объем расходов определен на основании локально-сметных расчетов); 
- 30 000,00 тыс. рублей - выполнение работ по нанесению дорожной разметки холодным пластиком  (объем расходов определен на основании локально-сметных расчетов);
- 10 000 тыс. .рублей - покос травы на территории города Нижневартовска  (объем расходов определен на основании мониторинга коммерческих предложений);
- 17 672,20 тыс. рублей - обустройство парковок  (объем расходов определен на основании локально-сметных расчетов);
- 6 391,30 тыс. рублей - обустройство пешеходных переходов (объем расходов определен на основании локально-сметных расчетов); 
- 23 041,80 тыс. рублей - 12 теплых остановочных павильонов (объем расходов определен на основании мониторинга коммерческих предложений);
- 150 000,00 тыс. рублей - поставка автомобильной и специализированной техники (объем расходов определен на основании мониторинга коммерческих предложений);
- 29 600,00 тыс. рублей - разработка и актуализация комплексных схем организации дорожного движения и проекта организации дорожного движения города Нижневартовска (КСОДД) (объем расходов определен на основании локально-сметных расчетов);
- 70 951,28 тыс. рублей - поставка асфальтобетонный смеси и битума (объем расходов определен на основании мониторинга коммерческих предложений);
- 5 747,00 тыс. рублей на благоустройство четырех скверов на улично-дорожной сети города в рамках проекта "Сквер в каждый дом". Объем расходов определен на основании локально-сметных расчетов.                                                                                                                                    </t>
      </is>
    </nc>
  </rcc>
  <rcc rId="8" sId="1">
    <oc r="D45" t="inlineStr">
      <is>
        <t>Остаток средств на счете по учету средств бюджета города на 01.01.2025 (безвозмездные поступления от юридических лиц, имеющих целевое назначение) на выполнение работ по обустройству парковки в районе МАУДО г.Нижневартовска СШОР "САМОТЛОР" по улице Омской, договор пожертвования от 16.10.2024 №СТГ.11975/362-2024 с "СибурТюменьГаз"</t>
      </is>
    </oc>
    <nc r="D45" t="inlineStr">
      <is>
        <t>Остаток средств на счете по учету средств бюджета города на 01.01.2025 (безвозмездные поступления от юридических лиц, имеющих целевое назначение) на выполнение работ по обустройству парковки в районе МАУДО г. Нижневартовска СШОР "САМОТЛОР" по улице Омской, договор пожертвования от 16.10.2024 №СТГ.11975/362-2024 с "СибурТюменьГаз"</t>
      </is>
    </nc>
  </rcc>
  <rcc rId="9" sId="1">
    <oc r="D47" t="inlineStr">
      <is>
        <t>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- 54 944,27 тыс. рубле на выполнение работ по благоустройству парка Победы (объем расходов определен на основании локально-сметных расчетов и коммерческих предложений);
- 10 320,00 тыс. рублей на проектно-изыскательские работы по благоустройству, капитальному ремонту площади Нефтяников и прилегающей к ней территории (объем расходов определен на основании мониторинга коммерческих предложений);
- 9 866,90 тыс. рублей на художественно-декоративное оформление города к праздничным датам (объем расходов определен на основании мониторинга коммерческих предложений);
- 8 339,23 тыс. рублей на содержание новых объектов благоустройста, переданных МБУ УпоДХБ ("Благоустройство проспекта Победы в створе улиц Мира и Ленина г.Нижневартовска (Аллея памяти)"; "Благоустройство Бульвара на Набережной в створе улиц Чапаева-Ханты-Мансийская в г.Нижневартовске (1этап), инициативных проектов, реализованных в 2024 году) (объем расходов определен на основании локально-сметных расчетов).</t>
      </is>
    </oc>
    <nc r="D47" t="inlineStr">
      <is>
        <t>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- 54 944,27 тыс. рубле на выполнение работ по благоустройству парка Победы (объем расходов определен на основании локально-сметных расчетов и коммерческих предложений);
- 10 320,00 тыс. рублей на проектно-изыскательские работы по благоустройству, капитальному ремонту площади Нефтяников и прилегающей к ней территории (объем расходов определен на основании мониторинга коммерческих предложений);
- 9 866,90 тыс. рублей на художественно-декоративное оформление города к праздничным датам (объем расходов определен на основании мониторинга коммерческих предложений);
- 8 339,23 тыс. рублей на содержание новых объектов благоустройства, переданных МБУ УпоДХБ ("Благоустройство проспекта Победы в створе улиц Мира и Ленина г. Нижневартовска (Аллея памяти)"; "Благоустройство Бульвара на Набережной в створе улиц Чапаева-Ханты-Мансийская в г.Нижневартовске (1этап), инициативных проектов, реализованных в 2024 году) (объем расходов определен на основании локально-сметных расчетов).</t>
      </is>
    </nc>
  </rcc>
  <rcc rId="10" sId="1">
    <oc r="D53" t="inlineStr">
      <is>
        <t xml:space="preserve">Средства бюджета города за счет остатка средств на счете по учету средств бюджета города на 01.01.2025 на оплату труда и начисления двух дополнительных ставок единой дежурно-диспетчерской службы МКУ г.Нижневартовска "УГОиЧС" (помощник старшего оперативного дежурного) в рамках исполнения Плана приведения ЕДДС установленным требованиям и дальнейшему развитию на период 2020 - 2025 годов </t>
      </is>
    </oc>
    <nc r="D53" t="inlineStr">
      <is>
        <t xml:space="preserve">Средства бюджета города за счет остатка средств на счете по учету средств бюджета города на 01.01.2025 на оплату труда и начисления двух дополнительных ставок единой дежурно-диспетчерской службы МКУ г. Нижневартовска "УГОиЧС" (помощник старшего оперативного дежурного) в рамках исполнения Плана приведения ЕДДС установленным требованиям и дальнейшему развитию на период 2020 - 2025 годов </t>
      </is>
    </nc>
  </rcc>
  <rcc rId="11" sId="1">
    <oc r="D39" t="inlineStr">
      <is>
        <r>
          <t>Средства бюджета города за счет остатка средств на счете по учету средств бюджета города на 01.01.2025, в том числе:                                                                                                                                                                                                                                                                                                     - 85 670,00 тыс. рублей -  выполнение работ по сплошному асфальтированию переданных в муниципальную собственность внутриквартальных проездов;                                                                                                                                                                                                                          - 39 584,36 тыс. рублей - ремонт тротуаров</t>
        </r>
        <r>
          <rPr>
            <i/>
            <sz val="14"/>
            <rFont val="Times New Roman"/>
            <family val="1"/>
            <charset val="204"/>
          </rPr>
          <t xml:space="preserve"> (улица 60 лет Октября от проспекта Победы до улицы Менделеева (нечетная сторона); улица Омская от ул. Ханты-Мансийской до ул. Дружбы Народов; улица Интернациональнаяй в районе магазина "ИРИС"; улица Омская (Гимназия №2); ул.60 лет Октября от ул.Кузоваткина до магазина "Орион"; вдоль улицы Г.И Пикмана, в створе от улицы Ханты-Мансийская до улицы Чапаева; ул. Мусы Джалиля в районе дома 18);</t>
        </r>
        <r>
          <rPr>
            <sz val="14"/>
            <rFont val="Times New Roman"/>
            <family val="1"/>
            <charset val="204"/>
          </rPr>
          <t xml:space="preserve">                                                                                                                     - 54 268,06 тыс. рублей - ремонт тротуара по проспекту Победы от улицы Омской до улицы 60 лет Октября. Объем расходов определен на основании локально-сметных расчетов.</t>
        </r>
      </is>
    </oc>
    <nc r="D39" t="inlineStr">
      <is>
        <r>
          <t>Средства бюджета города за счет остатка средств на счете по учету средств бюджета города на 01.01.2025, в том числе:
 - 85 670,00 тыс. рублей -  выполнение работ по сплошному асфальтированию переданных в муниципальную собственность внутриквартальных проездов;
 - 39 584,36 тыс. рублей - ремонт тротуаров</t>
        </r>
        <r>
          <rPr>
            <i/>
            <sz val="14"/>
            <rFont val="Times New Roman"/>
            <family val="1"/>
            <charset val="204"/>
          </rPr>
          <t xml:space="preserve"> (улица 60 лет Октября от проспекта Победы до улицы Менделеева (нечетная сторона); улица Омская от ул. Ханты-Мансийской до ул. Дружбы Народов; улица Интернациональная в районе магазина "ИРИС"; улица Омская (Гимназия №2); ул.60 лет Октября от ул.Кузоваткина до магазина "Орион"; вдоль улицы Г.И Пикмана, в створе от улицы Ханты-Мансийская до улицы Чапаева; ул. Мусы Джалиля в районе дома 18);</t>
        </r>
        <r>
          <rPr>
            <sz val="14"/>
            <rFont val="Times New Roman"/>
            <family val="1"/>
            <charset val="204"/>
          </rPr>
          <t xml:space="preserve">                                                                                                                     - 54 268,06 тыс. рублей - ремонт тротуара по проспекту Победы от улицы Омской до улицы 60 лет Октября. Объем расходов определен на основании локально-сметных расчетов.</t>
        </r>
      </is>
    </nc>
  </rcc>
</revisions>
</file>

<file path=xl/revisions/revisionLog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67">
    <dxf>
      <fill>
        <patternFill patternType="solid">
          <bgColor rgb="FFFF0000"/>
        </patternFill>
      </fill>
    </dxf>
  </rfmt>
  <rfmt sheetId="1" sqref="D68">
    <dxf>
      <fill>
        <patternFill patternType="solid">
          <bgColor rgb="FFFF0000"/>
        </patternFill>
      </fill>
    </dxf>
  </rfmt>
  <rfmt sheetId="1" sqref="D66">
    <dxf>
      <fill>
        <patternFill patternType="solid">
          <bgColor rgb="FFFF0000"/>
        </patternFill>
      </fill>
    </dxf>
  </rfmt>
</revisions>
</file>

<file path=xl/revisions/revisionLog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0" sId="1">
    <oc r="D75" t="inlineStr">
      <is>
        <t>Остаток средств на счете по учету средств бюджета города на 01.01.2025 (безвозмездные поступления от юридических лиц, имеющих целевое назначение) на организацию и проведение мероприятий, в том числе:
300,00 тыс. рублей - городской фестиваль художественного творчества людей с ограниченными возможностями здоровья "Солнце в ладонях";
350,00 тыс. рублей - мероприятие, посвящённое Международному дню пожилого человека;
348,00 тыс. рублей - предоставление подарочных наборов для поздравления инвалидов, ветеранов Великой Отечественной войны 1941-1945 годов и лицам к ним приравненным;
450,00 тыс. рублей - гостиная "Солдатский привал";
852,00 тыс. рублей - цикл мероприятий для старшего поколения.
Договор пожертвования от 16.07.2024 №СНГ-0871/24/173924/01410Д/289-2024 с АО "Самотлорнефтегаз"</t>
      </is>
    </oc>
    <nc r="D75" t="inlineStr">
      <is>
        <t>Остаток средств на счете по учету средств бюджета города на 01.01.2025 (безвозмездные поступления от юридических лиц, имеющих целевое назначение) на организацию и проведение мероприятий, в том числе:
300,00 тыс. рублей - городской фестиваль художественного творчества людей с ограниченными возможностями здоровья "Солнце в ладонях";
350,00 тыс. рублей - мероприятие, посвящённое Международному дню пожилого человека;
348,00 тыс. рублей - предоставление подарочных наборов для поздравления инвалидов, ветеранов Великой Отечественной войны 1941-1945 годов и лицам к ним приравненным;
450,00 тыс. рублей - гостиная "Солдатский привал";
852,00 тыс. рублей - цикл мероприятий для старшего поколения.
Договор пожертвования от 16.07.2024 №СНГ-0871/24/173924/01410Д/289-2024 с АО "Самотлорнефтегаз".</t>
      </is>
    </nc>
  </rcc>
  <rcc rId="141" sId="1">
    <oc r="D74" t="inlineStr">
      <is>
        <t>Остаток средств на счете по учету средств бюджета города на 01.01.2025 (безвозмездные поступления от юридических лиц, имеющих целевое назначение) на организацию и проведение праздничного мероприятия, посвящённого Дню работников нефтяной и газовой промышленности, договор пожертвования от 16.07.2024 №СНГ-0871/24/173924/01410Д/289-2024 с АО "Самотлорнефтегаз"</t>
      </is>
    </oc>
    <nc r="D74" t="inlineStr">
      <is>
        <t>Остаток средств на счете по учету средств бюджета города на 01.01.2025 (безвозмездные поступления от юридических лиц, имеющих целевое назначение) на организацию и проведение праздничного мероприятия, посвящённого Дню работников нефтяной и газовой промышленности, договор пожертвования от 16.07.2024 №СНГ-0871/24/173924/01410Д/289-2024 с АО "Самотлорнефтегаз".</t>
      </is>
    </nc>
  </rcc>
  <rcc rId="142" sId="1">
    <oc r="D73" t="inlineStr">
      <is>
        <t>Остаток средств на счете по учету средств бюджета города на 01.01.2025 (безвозмездные поступления от юридических лиц, имеющих целевое назначение) на восстановление городского проекта для старшего поколения г. Нижневартовска "Танцевальные ретро-вечера", договор пожертвования от 16.07.2024 №СНГ-0871/24/173924/01410Д/289-2024 с АО "Самотлорнефтегаз"</t>
      </is>
    </oc>
    <nc r="D73" t="inlineStr">
      <is>
        <t>Остаток средств на счете по учету средств бюджета города на 01.01.2025 (безвозмездные поступления от юридических лиц, имеющих целевое назначение) на восстановление городского проекта для старшего поколения г. Нижневартовска "Танцевальные ретро-вечера", договор пожертвования от 16.07.2024 №СНГ-0871/24/173924/01410Д/289-2024 с АО "Самотлорнефтегаз".</t>
      </is>
    </nc>
  </rcc>
  <rcc rId="143" sId="1">
    <oc r="D72" t="inlineStr">
      <is>
        <t>Остаток средств на счете по учету средств бюджета города на 01.01.2025 (безвозмездные поступления от юридических лиц, имеющих целевое назначение) на  организацию выставки живописных произведений художников г.Москвы в рамках цикла "Мастера изобразительного искусства России - Нижневартовску", договор пожертвования от 16.07.2024 №СНГ-0871/24/173924/01410Д/289-2024 с АО "Самотлорнефтегаз"</t>
      </is>
    </oc>
    <nc r="D72" t="inlineStr">
      <is>
        <t>Остаток средств на счете по учету средств бюджета города на 01.01.2025 (безвозмездные поступления от юридических лиц, имеющих целевое назначение) на  организацию выставки живописных произведений художников г.Москвы в рамках цикла "Мастера изобразительного искусства России - Нижневартовску", договор пожертвования от 16.07.2024 №СНГ-0871/24/173924/01410Д/289-2024 с АО "Самотлорнефтегаз".</t>
      </is>
    </nc>
  </rcc>
</revisions>
</file>

<file path=xl/revisions/revisionLog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4" sId="1">
    <oc r="D75" t="inlineStr">
      <is>
        <t>Остаток средств на счете по учету средств бюджета города на 01.01.2025 (безвозмездные поступления от юридических лиц, имеющих целевое назначение) на организацию и проведение мероприятий, в том числе:
300,00 тыс. рублей - городской фестиваль художественного творчества людей с ограниченными возможностями здоровья "Солнце в ладонях";
350,00 тыс. рублей - мероприятие, посвящённое Международному дню пожилого человека;
348,00 тыс. рублей - предоставление подарочных наборов для поздравления инвалидов, ветеранов Великой Отечественной войны 1941-1945 годов и лицам к ним приравненным;
450,00 тыс. рублей - гостиная "Солдатский привал";
852,00 тыс. рублей - цикл мероприятий для старшего поколения.
Договор пожертвования от 16.07.2024 №СНГ-0871/24/173924/01410Д/289-2024 с АО "Самотлорнефтегаз".</t>
      </is>
    </oc>
    <nc r="D75" t="inlineStr">
      <is>
        <t>Остаток средств на счете по учету средств бюджета города на 01.01.2025 (безвозмездные поступления от юридических лиц, имеющих целевое назначение) на организацию и проведение мероприятий, в том числе:
- 300,00 тыс. рублей - городской фестиваль художественного творчества людей с ограниченными возможностями здоровья "Солнце в ладонях";
- 350,00 тыс. рублей - мероприятие, посвящённое Международному дню пожилого человека;
- 348,00 тыс. рублей - предоставление подарочных наборов для поздравления инвалидов, ветеранов Великой Отечественной войны 1941-1945 годов и лицам к ним приравненным;
- 450,00 тыс. рублей - гостиная "Солдатский привал";
- 852,00 тыс. рублей - цикл мероприятий для старшего поколения.
Договор пожертвования от 16.07.2024 №СНГ-0871/24/173924/01410Д/289-2024 с АО "Самотлорнефтегаз".</t>
      </is>
    </nc>
  </rcc>
</revisions>
</file>

<file path=xl/revisions/revisionLog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5" sId="1">
    <oc r="D77" t="inlineStr">
      <is>
        <t>Средства бюджета города за счет остатка средств на счете по учету средств бюджета города на 01.01.2025, из них:
7 316,50 тыс. рублей - ремонт чаши светомузыкального фонтана, системы водопровода фонтана и замену подводных светильников расположенного на площади МБУ "Дворец Искусств" (объем расходов определен на основании локального сметного расчета);
6 771,58 тыс. рублей - текущий ремонт туалетных комнат на 1 этаже МБУ "Дворец Искусств" (объем расходов определен на основании локального сметного расчета);
1 746,40 тыс. рублей - выполнение работ по замене дверей в здании учреждения,  приобретение танцевального линолеума, приобретение и поставка одежды сцены для зрительного зала   МБУ  "Центр национальных культур" (объем расходов определен на основании локального сметного расчета и мониторинга коммерческих предложений).</t>
      </is>
    </oc>
    <nc r="D77" t="inlineStr">
      <is>
        <t>Средства бюджета города за счет остатка средств на счете по учету средств бюджета города на 01.01.2025, из них:
- 7 316,50 тыс. рублей - ремонт чаши светомузыкального фонтана, системы водопровода фонтана и замену подводных светильников расположенного на площади МБУ "Дворец Искусств" (объем расходов определен на основании локального сметного расчета);
- 6 771,58 тыс. рублей - текущий ремонт туалетных комнат на 1 этаже МБУ "Дворец Искусств" (объем расходов определен на основании локального сметного расчета);
- 1 746,40 тыс. рублей - выполнение работ по замене дверей в здании учреждения,  приобретение танцевального линолеума, приобретение и поставка одежды сцены для зрительного зала   МБУ  "Центр национальных культур" (объем расходов определен на основании локального сметного расчета и мониторинга коммерческих предложений).</t>
      </is>
    </nc>
  </rcc>
  <rcc rId="146" sId="1">
    <oc r="D78" t="inlineStr">
      <is>
        <t>Средства бюджета города за счет остатка средств на счете по учету средств бюджета города на 01.01.2025, из них:
3 252, 46 тыс. рублей  - текущий ремонт помещений пристроя Центральной детской библиотеки по адресу ул. Дружбы Народов д.16 (объем расходов определен на основании локального сметного расчета);
1 130,95 тыс. рублей - демонтаж и монтаж радиаторов отопления в Городской библиотеке №1 по адресу ул. Менделеева д.8а (объем расходов определен на основании локального сметного расчета).</t>
      </is>
    </oc>
    <nc r="D78" t="inlineStr">
      <is>
        <t>Средства бюджета города за счет остатка средств на счете по учету средств бюджета города на 01.01.2025, из них:
- 3 252, 46 тыс. рублей  - текущий ремонт помещений пристроя Центральной детской библиотеки по адресу ул. Дружбы Народов д.16 (объем расходов определен на основании локального сметного расчета);
- 1 130,95 тыс. рублей - демонтаж и монтаж радиаторов отопления в Городской библиотеке №1 по адресу ул. Менделеева д.8а (объем расходов определен на основании локального сметного расчета).</t>
      </is>
    </nc>
  </rcc>
  <rcc rId="147" sId="1">
    <oc r="D79" t="inlineStr">
      <is>
        <t>Средства бюджета города за счет остатка средств на счете по учету средств бюджета города на 01.01.2025, из них:
2 800,20 тыс. рублей - ремонт теплового узла спортивного комплекса Магистраль, расположенного по адресу поселок Магистраль, 47 (объем расходов определен на основании коммерческого предложения);
753,99 тыс. рублей - ремонт системы отопления в легкоатлетическом манеже, расположенного по адресу ул. Интернациональная, 63 стр.2 (объем расходов определен на основании коммерческого предложения).</t>
      </is>
    </oc>
    <nc r="D79" t="inlineStr">
      <is>
        <t>Средства бюджета города за счет остатка средств на счете по учету средств бюджета города на 01.01.2025, из них:
- 2 800,20 тыс. рублей - ремонт теплового узла спортивного комплекса Магистраль, расположенного по адресу поселок Магистраль, 47 (объем расходов определен на основании коммерческого предложения);
- 753,99 тыс. рублей - ремонт системы отопления в легкоатлетическом манеже, расположенного по адресу ул. Интернациональная, 63 стр.2 (объем расходов определен на основании коммерческого предложения).</t>
      </is>
    </nc>
  </rcc>
  <rcc rId="148" sId="1">
    <oc r="D80" t="inlineStr">
      <is>
        <t>Средства бюджета города за счет остатка средств на счете по учету средств бюджета города на 01.01.2025, из них:
3 287,55 тыс. рублей - установка ограждений лестничных маршей внутри здания, тактильных и информационно-тактильных знаков в здании и другие мероприятия для обеспечения доступности здания МАУДО "Детской школы искусств №1" ;
6 231,30 тыс. рублей - установка ограждений лестничных маршей внутри здания и лестничных маршей входной группы центрального входа, трехуровневые перила с не травмирующим завершением, установка тактильных и информационно-тактильных знаков в здании  МАУДО "Детской школы искусств №2".
Объем расходов определен на основании мониторинга коммерческих предложений.</t>
      </is>
    </oc>
    <nc r="D80" t="inlineStr">
      <is>
        <t>Средства бюджета города за счет остатка средств на счете по учету средств бюджета города на 01.01.2025, из них:
- 3 287,55 тыс. рублей - установка ограждений лестничных маршей внутри здания, тактильных и информационно-тактильных знаков в здании и другие мероприятия для обеспечения доступности здания МАУДО "Детской школы искусств №1" ;
- 6 231,30 тыс. рублей - установка ограждений лестничных маршей внутри здания и лестничных маршей входной группы центрального входа, трехуровневые перила с не травмирующим завершением, установка тактильных и информационно-тактильных знаков в здании  МАУДО "Детской школы искусств №2".
Объем расходов определен на основании мониторинга коммерческих предложений.</t>
      </is>
    </nc>
  </rcc>
</revisions>
</file>

<file path=xl/revisions/revisionLog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9" sId="1">
    <oc r="D82" t="inlineStr">
      <is>
        <t>Средства бюджета города за счет остатка средств на счете по учету средств бюджета города на 01.01.2025, из них:
1 980,00 тыс. рублей - реконструкция водно-распределительного устройства на объекте Крытый тренировочный корт "Ледовый", расположенного по адресу ул. 60 лет Октября, 12Б;
718,50 тыс. рублей - модернизация освещения игровых залов на объекте спортивный комплекс Югра, расположенного по адресу ул. Индустриальная, 85Б.
Объем расходов определен на основании коммерческих предложений.</t>
      </is>
    </oc>
    <nc r="D82" t="inlineStr">
      <is>
        <t>Средства бюджета города за счет остатка средств на счете по учету средств бюджета города на 01.01.2025, из них:
- 1 980,00 тыс. рублей - реконструкция водно-распределительного устройства на объекте Крытый тренировочный корт "Ледовый", расположенного по адресу ул. 60 лет Октября, 12Б;
- 718,50 тыс. рублей - модернизация освещения игровых залов на объекте спортивный комплекс Югра, расположенного по адресу ул. Индустриальная, 85Б.
Объем расходов определен на основании коммерческих предложений.</t>
      </is>
    </nc>
  </rcc>
</revisions>
</file>

<file path=xl/revisions/revisionLog6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0" sId="1">
    <oc r="D84" t="inlineStr">
      <is>
        <t>Средства бюджета города за счет остатка средств на счете по учету средств бюджета города на 01.01.2025, из них:
10 000,00 тыс. рублей - обеспечение участия спортивных сборных команд города Нижневартовска в выездных спортивных и учебно-тренировочных мероприятиях;
10 000,00 тыс. рублей - развитие вида спорта волейбол.
В соответствии с календарным планом спортивных мероприятий на 2025 год.</t>
      </is>
    </oc>
    <nc r="D84" t="inlineStr">
      <is>
        <t>Средства бюджета города за счет остатка средств на счете по учету средств бюджета города на 01.01.2025, из них:
- 10 000,00 тыс. рублей - обеспечение участия спортивных сборных команд города Нижневартовска в выездных спортивных и учебно-тренировочных мероприятиях;
- 10 000,00 тыс. рублей - развитие вида спорта волейбол.
В соответствии с календарным планом спортивных мероприятий на 2025 год.</t>
      </is>
    </nc>
  </rcc>
</revisions>
</file>

<file path=xl/revisions/revisionLog6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89">
    <dxf>
      <fill>
        <patternFill patternType="solid">
          <bgColor rgb="FFFF0000"/>
        </patternFill>
      </fill>
    </dxf>
  </rfmt>
  <rcv guid="{54D3BCF1-2C0B-42E0-B856-B74ED4DD1A00}" action="delete"/>
  <rdn rId="0" localSheetId="1" customView="1" name="Z_54D3BCF1_2C0B_42E0_B856_B74ED4DD1A00_.wvu.PrintArea" hidden="1" oldHidden="1">
    <formula>'2025'!$A$1:$D$102</formula>
    <oldFormula>'2025'!$A$1:$D$102</oldFormula>
  </rdn>
  <rdn rId="0" localSheetId="1" customView="1" name="Z_54D3BCF1_2C0B_42E0_B856_B74ED4DD1A00_.wvu.FilterData" hidden="1" oldHidden="1">
    <formula>'2025'!$A$5:$D$101</formula>
    <oldFormula>'2025'!$A$5:$D$101</oldFormula>
  </rdn>
  <rcv guid="{54D3BCF1-2C0B-42E0-B856-B74ED4DD1A00}" action="add"/>
</revisions>
</file>

<file path=xl/revisions/revisionLog6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3" sId="1">
    <oc r="D57" t="inlineStr">
      <is>
        <r>
          <t xml:space="preserve">Средства бюджета города за счет остатка средств на счете по учету средств бюджета города на 01.01.2025 </t>
        </r>
        <r>
          <rPr>
            <sz val="14"/>
            <color rgb="FFFF0000"/>
            <rFont val="Times New Roman"/>
            <family val="1"/>
            <charset val="204"/>
          </rPr>
          <t>на исполнение наказов избирателей, подконтрольных комитету по социальным вопросам, комитету по городскому хозяйству и строительству Думы города,</t>
        </r>
        <r>
          <rPr>
            <sz val="14"/>
            <rFont val="Times New Roman"/>
            <family val="1"/>
            <charset val="204"/>
          </rPr>
          <t xml:space="preserve"> на выполнение работ замене ограждения территории МАУ ДО г.Нижневартовска "ЦДТ". Объем потребности сформирован на основании локального сметного расчета.</t>
        </r>
      </is>
    </oc>
    <nc r="D57" t="inlineStr">
      <is>
        <r>
          <t xml:space="preserve">Средства бюджета города за счет остатка средств на счете по учету средств бюджета города на 01.01.2025 </t>
        </r>
        <r>
          <rPr>
            <sz val="14"/>
            <color rgb="FFFF0000"/>
            <rFont val="Times New Roman"/>
            <family val="1"/>
            <charset val="204"/>
          </rPr>
          <t xml:space="preserve">на </t>
        </r>
        <r>
          <rPr>
            <sz val="14"/>
            <rFont val="Times New Roman"/>
            <family val="1"/>
            <charset val="204"/>
          </rPr>
          <t>выполнение работ по замене ограждения территории МАУ ДО г.Нижневартовска "ЦДТ". Объем потребности сформирован на основании локального сметного расчета.</t>
        </r>
      </is>
    </nc>
  </rcc>
  <rfmt sheetId="1" sqref="D57" start="0" length="2147483647">
    <dxf>
      <font>
        <color auto="1"/>
      </font>
    </dxf>
  </rfmt>
  <rcc rId="154" sId="1">
    <oc r="D59" t="inlineStr">
      <is>
        <t>Средства бюджета города за счет остатка средств на счете по учету средств бюджета города на 01.01.2025 на исполнение наказов избирателей, подконтрольных комитету по социальным вопросам, комитету по городскому хозяйству и строительству Думы города: 
5 829,6 тыс. рублей - выполнение работ по ремонту асфальтового покрытия территории МАДОУ ДС №56 "Северяночка" (ул. Дружбы Народов, 14б). Объем потребности сформирован на основании локального сметного расчета.</t>
      </is>
    </oc>
    <nc r="D59" t="inlineStr">
      <is>
        <t>Средства бюджета города за счет остатка средств на счете по учету средств бюджета города на 01.01.2025 на выполнение работ по ремонту асфальтового покрытия территории МАДОУ ДС №56 "Северяночка" (ул. Дружбы Народов, 14б). Объем потребности сформирован на основании локального сметного расчета.</t>
      </is>
    </nc>
  </rcc>
  <rfmt sheetId="1" sqref="D57">
    <dxf>
      <fill>
        <patternFill patternType="solid">
          <bgColor theme="3" tint="0.59999389629810485"/>
        </patternFill>
      </fill>
    </dxf>
  </rfmt>
  <rfmt sheetId="1" sqref="D59">
    <dxf>
      <fill>
        <patternFill>
          <bgColor theme="3" tint="0.59999389629810485"/>
        </patternFill>
      </fill>
    </dxf>
  </rfmt>
  <rcc rId="155" sId="1">
    <oc r="D60" t="inlineStr">
      <is>
        <t>Средства бюджета города за счет остатка средств на счете по учету средств бюджета города на 01.01.2025 на обеспечение встречных обязательств муниципального образования город Нижневартовск по капитальному ремонту МБОУ "СШ №2-многопрофильная им. Е.И. Куропаткина": 
10 161,61 тыс. рублей  - на приобретение оборудования для пищеблока, гардероба, медицинского оборудования, 
1 700,00 тыс. рублей - на выполнение Дизайн-проекта по благоустройству территории школы, 
310,00 тыс.рублей - на проведение авторского надзора за выполнением работ по капитальному ремонту.
Объем потребности сформирован на основании счетов, коммерческих предложений.</t>
      </is>
    </oc>
    <nc r="D60" t="inlineStr">
      <is>
        <t>Средства бюджета города за счет остатка средств на счете по учету средств бюджета города на 01.01.2025 на обеспечение встречных обязательств муниципального образования город Нижневартовск по капитальному ремонту МБОУ "СШ №2-многопрофильная им. Е.И. Куропаткина", из них:
10 161,61 тыс. рублей  - на приобретение оборудования для пищеблока, гардероба, медицинского оборудования; 
1 700,00 тыс. рублей - на выполнение Дизайн-проекта по благоустройству территории школы;
310,00 тыс.рублей - на проведение авторского надзора за выполнением работ по капитальному ремонту.
Объем потребности сформирован на основании счетов, коммерческих предложений.</t>
      </is>
    </nc>
  </rcc>
  <rfmt sheetId="1" sqref="D60">
    <dxf>
      <fill>
        <patternFill>
          <bgColor theme="3" tint="0.59999389629810485"/>
        </patternFill>
      </fill>
    </dxf>
  </rfmt>
  <rcc rId="156" sId="1">
    <oc r="D64" t="inlineStr">
      <is>
        <t>Средства бюджета города за счет остатка средств на счете по учету средств бюджета города на 01.01.2025 на выполнение мероприятий по устранению нарушений санитарно-эпидемиологической безопасности по предписаниям Роспотребнадзора в образовательных организациях (33 163,7 тыс. рублей МБОУ "СШ №17" на выполнение капитального ремонта кровли здания и ремонт кабинетов; 2 783,71 тыс. рублей МБОУ "СШ №31 с углубленным изучением художественно-эстетического профиля" на выполнение работ по замене напольного покрытия в спортивном зале, выполнение работ по ремонту потолка в кабинете №306 и оконного проема в кабинете №31; 7 122,58 тыс. рублей МБОУ "СШ №40" на выполнение работ по отсыпке котлована находящегося на территории школы; 283,16 тыс. рублей МБОУ «СШ №32» на выполнение ремонтных работ в помещении №39 пищеблока; 709,0 тыс. рублей МБДОУ ДС №47 "Успех" выполнение работ по замене оконных блоков; 1 000,0 тыс. рублей МАДОУ ДС №37 «Дружная семейка» на устройство 2-х теневых навесов).
Объем потребности сформирован на основании локальных сметных расчетов, предварительного расчета начальной (максимальной) цены контракта.</t>
      </is>
    </oc>
    <nc r="D64" t="inlineStr">
      <is>
        <t>Средства бюджета города за счет остатка средств на счете по учету средств бюджета города на 01.01.2025 на выполнение мероприятий по устранению нарушений санитарно-эпидемиологической безопасности по предписаниям Роспотребнадзора в образовательных организациях, в том числе:
33 163,7 тыс. рублей  - капитальный ремонт кровли здания и ремонт кабинетов МБОУ "СШ №17"; 
2 783,71 тыс. рублей - замена напольного покрытия в спортивном зале, ремонт потолка в кабинете №306 и оконного проема в кабинете №31 МБОУ "СШ №31 с углубленным изучением художественно-эстетического профиля"; 
7 122,58 тыс. рублей - отсыпка котлована находящегося на территории МБОУ "СШ №40"; 
283,16 тыс. рублей - ремонтные работы в помещении №39 пищеблока МБОУ "СШ №32"; 
709,0 тыс. рублей - замена оконных блоков МБДОУ ДС №47 "Успех"; 
1 000,0 тыс. рублей - устройство 2-х теневых навесов МАДОУ ДС №37 "Дружная семейка".
Объем потребности сформирован на основании локальных сметных расчетов, предварительного расчета начальной (максимальной) цены контракта.</t>
      </is>
    </nc>
  </rcc>
  <rfmt sheetId="1" sqref="D64">
    <dxf>
      <fill>
        <patternFill>
          <bgColor theme="3" tint="0.59999389629810485"/>
        </patternFill>
      </fill>
    </dxf>
  </rfmt>
  <rcv guid="{C4F1229C-F644-49BB-B399-CB0E66F0A536}" action="delete"/>
  <rdn rId="0" localSheetId="1" customView="1" name="Z_C4F1229C_F644_49BB_B399_CB0E66F0A536_.wvu.PrintArea" hidden="1" oldHidden="1">
    <formula>'2025'!$A$1:$D$101</formula>
    <oldFormula>'2025'!$A$1:$D$101</oldFormula>
  </rdn>
  <rdn rId="0" localSheetId="1" customView="1" name="Z_C4F1229C_F644_49BB_B399_CB0E66F0A536_.wvu.PrintTitles" hidden="1" oldHidden="1">
    <formula>'2025'!$4:$5</formula>
    <oldFormula>'2025'!$4:$5</oldFormula>
  </rdn>
  <rdn rId="0" localSheetId="1" customView="1" name="Z_C4F1229C_F644_49BB_B399_CB0E66F0A536_.wvu.FilterData" hidden="1" oldHidden="1">
    <formula>'2025'!$A$5:$D$101</formula>
    <oldFormula>'2025'!$A$5:$D$101</oldFormula>
  </rdn>
  <rcv guid="{C4F1229C-F644-49BB-B399-CB0E66F0A536}" action="add"/>
</revisions>
</file>

<file path=xl/revisions/revisionLog6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66">
    <dxf>
      <fill>
        <patternFill>
          <bgColor theme="3" tint="0.59999389629810485"/>
        </patternFill>
      </fill>
    </dxf>
  </rfmt>
  <rcc rId="160" sId="1">
    <oc r="D66" t="inlineStr">
      <is>
        <t>Средства бюджета города за счет остатка средств на счете по учету средств бюджета города на 01.01.2025 на организацию и проведение общегородского конкурса театров образовательных организаций и организаций дополнительного образования "Социальный театр". Объем потребности сформирован  на основании сметы расходов.</t>
      </is>
    </oc>
    <nc r="D66" t="inlineStr">
      <is>
        <t>Средства бюджета города за счет остатка средств на счете по учету средств бюджета города на 01.01.2025 на организацию и проведение общегородского конкурса театров "Социальный театр" среди образовательных организаций и организаций дополнительного образования. Объем потребности сформирован  на основании сметы расходов.</t>
      </is>
    </nc>
  </rcc>
</revisions>
</file>

<file path=xl/revisions/revisionLog6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1" sId="1">
    <oc r="D67" t="inlineStr">
      <is>
        <t>Средства бюджета города за счет остатка средств на счете по учету средств бюджета города на 01.01.2025 на организацию и проведение: игровых программ "Здоровые дети – будущее России"; соревнований по спортивному ориентированию для подростков и молодежи "Югорский азимут"; семинаров, мастер-классов, конференций для педагогической общественности по вопросам профилактики наркомании. Объем потребности сформирован  на основании сметы расходов и коммерческих предложений</t>
      </is>
    </oc>
    <nc r="D67" t="inlineStr">
      <is>
        <t>Средства бюджета города за счет остатка средств на счете по учету средств бюджета города на 01.01.2025, из них:
37,70 тыс. рублей - на организацию и проведение игровых программ "Здоровые дети – будущее России"; 
75,00 тыс. рублей - на соревнования по спортивному ориентированию для подростков и молодежи "Югорский азимут"; 
300,00 тыс. рублей - на проведение семинаров, мастер-классов, конференций для педагогической общественности по вопросам профилактики наркомании. 
Объем потребности сформирован  на основании сметы расходов и коммерческих предложений</t>
      </is>
    </nc>
  </rcc>
  <rfmt sheetId="1" sqref="D67">
    <dxf>
      <fill>
        <patternFill>
          <bgColor theme="3" tint="0.59999389629810485"/>
        </patternFill>
      </fill>
    </dxf>
  </rfmt>
  <rcv guid="{C4F1229C-F644-49BB-B399-CB0E66F0A536}" action="delete"/>
  <rdn rId="0" localSheetId="1" customView="1" name="Z_C4F1229C_F644_49BB_B399_CB0E66F0A536_.wvu.PrintArea" hidden="1" oldHidden="1">
    <formula>'2025'!$A$1:$D$101</formula>
    <oldFormula>'2025'!$A$1:$D$101</oldFormula>
  </rdn>
  <rdn rId="0" localSheetId="1" customView="1" name="Z_C4F1229C_F644_49BB_B399_CB0E66F0A536_.wvu.PrintTitles" hidden="1" oldHidden="1">
    <formula>'2025'!$4:$5</formula>
    <oldFormula>'2025'!$4:$5</oldFormula>
  </rdn>
  <rdn rId="0" localSheetId="1" customView="1" name="Z_C4F1229C_F644_49BB_B399_CB0E66F0A536_.wvu.FilterData" hidden="1" oldHidden="1">
    <formula>'2025'!$A$5:$D$101</formula>
    <oldFormula>'2025'!$A$5:$D$101</oldFormula>
  </rdn>
  <rcv guid="{C4F1229C-F644-49BB-B399-CB0E66F0A536}"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 sId="1">
    <oc r="D16" t="inlineStr">
      <is>
        <t xml:space="preserve">Средства бюджета города:
- 4 667,69 тыс. рублей на благоустройство тротуара между средней школой №21 и детским садом №14 в 15 микрорайоне г. Нижневартовска
- 9 464,23 тыс. рублей на благоустройство пешеходной зоны в 21 микрорайоне
- 30 507,09 тыс. рублей на благоустройство общественной территории в 26 квартале </t>
      </is>
    </oc>
    <nc r="D16" t="inlineStr">
      <is>
        <t xml:space="preserve">Средства бюджета города за счет остатка средств на счете по учету средств бюджета города на 01.01.2025:
- 4 667,69 тыс. рублей на благоустройство тротуара между средней школой №21 и детским садом №14 в 15 микрорайоне г. Нижневартовска
- 9 464,23 тыс. рублей на благоустройство пешеходной зоны в 21 микрорайоне
- 30 507,09 тыс. рублей на благоустройство общественной территории в 26 квартале </t>
      </is>
    </nc>
  </rcc>
  <rcc rId="13" sId="1">
    <oc r="D17" t="inlineStr">
      <is>
        <t>Средства бюджета города на выполнение работ по подготовке мест захоронения на объекте "Городское кладбище. Расширение" (1 этап - 2 очередь, 5 этап). Объем потребности сформирован на основании расчета (обоснования) цены контракта</t>
      </is>
    </oc>
    <nc r="D17" t="inlineStr">
      <is>
        <t>Средства бюджета города за счет остатка средств на счете по учету средств бюджета города на 01.01.2025  на выполнение работ по подготовке мест захоронения на объекте "Городское кладбище. Расширение" (1 этап - 2 очередь, 5 этап). Объем потребности сформирован на основании расчета (обоснования) цены контракта</t>
      </is>
    </nc>
  </rcc>
  <rcc rId="14" sId="1">
    <oc r="D18" t="inlineStr">
      <is>
        <t>Средства бюджета города на выполнение работ по благоустройству Комсомольского бульвара от улицы Мира до озера Комсомольское города Нижневартовска в рамках регионального проекта "Формирование комфортной городской среды"</t>
      </is>
    </oc>
    <nc r="D18" t="inlineStr">
      <is>
        <t>Средства бюджета города за счет остатка средств на счете по учету средств бюджета города на 01.01.2025  на выполнение работ по благоустройству Комсомольского бульвара от улицы Мира до озера Комсомольское города Нижневартовска в рамках регионального проекта "Формирование комфортной городской среды"</t>
      </is>
    </nc>
  </rcc>
  <rcc rId="15" sId="1">
    <oc r="D20" t="inlineStr">
      <is>
        <t>Средства бюджета города:
10 329,01 - на выполнение работ по заключенному муниципальному контракту по завершению СМР  объекта: "Восточный планировочный район (V очередь строительства) города Нижневартовска. Инженерное обеспечение кварталов №40-42" 
77 725,73 - на выполнение работ по инженерному обеспечению квартала 5П Старого Вартовска (III очередь строительства) города Нижневартовска</t>
      </is>
    </oc>
    <nc r="D20" t="inlineStr">
      <is>
        <t>Средства бюджета города за счет остатка средств на счете по учету средств бюджета города на 01.01.2025:
10 329,01 - на выполнение работ по заключенному муниципальному контракту по завершению строительно-монтажные работы объекта: "Восточный планировочный район (V очередь строительства) города Нижневартовска. Инженерное обеспечение кварталов №40-42" 
77 725,73 - на выполнение работ по инженерному обеспечению квартала 5П Старого Вартовска (III очередь строительства) города Нижневартовска</t>
      </is>
    </nc>
  </rcc>
  <rcv guid="{DCA91301-5B54-4759-973D-532AD1A8E537}" action="delete"/>
  <rdn rId="0" localSheetId="1" customView="1" name="Z_DCA91301_5B54_4759_973D_532AD1A8E537_.wvu.PrintTitles" hidden="1" oldHidden="1">
    <formula>'2025'!$4:$5</formula>
    <oldFormula>'2025'!$4:$5</oldFormula>
  </rdn>
  <rdn rId="0" localSheetId="1" customView="1" name="Z_DCA91301_5B54_4759_973D_532AD1A8E537_.wvu.FilterData" hidden="1" oldHidden="1">
    <formula>'2025'!$A$5:$D$101</formula>
    <oldFormula>'2025'!$A$5:$D$101</oldFormula>
  </rdn>
  <rcv guid="{DCA91301-5B54-4759-973D-532AD1A8E537}" action="add"/>
</revisions>
</file>

<file path=xl/revisions/revisionLog7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5" sId="1">
    <oc r="D68" t="inlineStr">
      <is>
        <t>Средства бюджета города за счет остатка средств на счете по учету средств бюджета города на 01.01.2025 на приобретение 18-ти рамочных металлодетекторов для обеспечения антитеррористической защищенности объектов 14-ти образовательных организаций  (3 332,88 тыс. рублей); на выполнение работ по оборудованию контрольно-пропускных пунктов (постов охраны) на основных входах в здания МБОУ "СШ №5", МБОУ "СШ №17", МБОУ "СШ №22" (1 992,47 тыс. рублей). Объем потребности сформирован  на основании расчета (обоснования) начальной (максимальной) цены контракта, коммерческих предложений, локальных сметных расчетов.</t>
      </is>
    </oc>
    <nc r="D68" t="inlineStr">
      <is>
        <t>Средства бюджета города за счет остатка средств на счете по учету средств бюджета города на 01.01.2025, из них:
3 332,88 тыс. рублей - на приобретение 18-ти рамочных металлодетекторов для обеспечения антитеррористической защищенности объектов 14-ти образовательных организаций; 
1 992,47 - на выполнение работ по оборудованию контрольно-пропускных пунктов (постов охраны) на основных входах в здания МБОУ "СШ №5", МБОУ "СШ №17", МБОУ "СШ №22".
Объем потребности сформирован  на основании расчета (обоснования) начальной (максимальной) цены контракта, коммерческих предложений, локальных сметных расчетов.</t>
      </is>
    </nc>
  </rcc>
  <rfmt sheetId="1" sqref="D68">
    <dxf>
      <fill>
        <patternFill>
          <bgColor theme="3" tint="0.59999389629810485"/>
        </patternFill>
      </fill>
    </dxf>
  </rfmt>
</revisions>
</file>

<file path=xl/revisions/revisionLog7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6" sId="1">
    <oc r="D60" t="inlineStr">
      <is>
        <t>Средства бюджета города за счет остатка средств на счете по учету средств бюджета города на 01.01.2025 на обеспечение встречных обязательств муниципального образования город Нижневартовск по капитальному ремонту МБОУ "СШ №2-многопрофильная им. Е.И. Куропаткина", из них:
10 161,61 тыс. рублей  - на приобретение оборудования для пищеблока, гардероба, медицинского оборудования; 
1 700,00 тыс. рублей - на выполнение Дизайн-проекта по благоустройству территории школы;
310,00 тыс.рублей - на проведение авторского надзора за выполнением работ по капитальному ремонту.
Объем потребности сформирован на основании счетов, коммерческих предложений.</t>
      </is>
    </oc>
    <nc r="D60" t="inlineStr">
      <is>
        <t>Средства бюджета города за счет остатка средств на счете по учету средств бюджета города на 01.01.2025 на обеспечение встречных обязательств муниципального образования город Нижневартовск по капитальному ремонту МБОУ "СШ №2-многопрофильная им. Е.И. Куропаткина", из них:
- 10 161,61 тыс. рублей  - на приобретение оборудования для пищеблока, гардероба, медицинского оборудования; 
- 1 700,00 тыс. рублей - на выполнение Дизайн-проекта по благоустройству территории школы;
- 310,00 тыс.рублей - на проведение авторского надзора за выполнением работ по капитальному ремонту.
Объем потребности сформирован на основании счетов, коммерческих предложений.</t>
      </is>
    </nc>
  </rcc>
</revisions>
</file>

<file path=xl/revisions/revisionLog7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7" sId="1">
    <oc r="D62" t="inlineStr">
      <is>
        <t>Средства бюджета города за счет остатка средств на счете по учету средств бюджета города на 01.01.2025 на выполнение ремонта кровли и фасадов зданий:
5 270,30 тыс. рублей -  МАДОУ ДС №41 "Росинка" (ул. Интернациональная, 39а);
10 365,00 тыс. рублей -  МБОУ "СШ №18".
Объем потребности сформирован на основании локальных сметных расчетов.</t>
      </is>
    </oc>
    <nc r="D62" t="inlineStr">
      <is>
        <t>Средства бюджета города за счет остатка средств на счете по учету средств бюджета города на 01.01.2025 на выполнение ремонта кровли и фасадов зданий, в том числе:
- 5 270,30 тыс. рублей -  МАДОУ ДС №41 "Росинка" (ул. Интернациональная, 39а);
- 10 365,00 тыс. рублей -  МБОУ "СШ №18".
Объем потребности сформирован на основании локальных сметных расчетов.</t>
      </is>
    </nc>
  </rcc>
  <rfmt sheetId="1" sqref="D62">
    <dxf>
      <fill>
        <patternFill>
          <bgColor theme="3" tint="0.59999389629810485"/>
        </patternFill>
      </fill>
    </dxf>
  </rfmt>
  <rcc rId="168" sId="1">
    <oc r="D61" t="inlineStr">
      <is>
        <t>Средства бюджета города за счет остатка средств на счете по учету средств бюджета города на 01.01.2025 на выполнение проектно-изыскательских работ по капитальному ремонту зданий детских садов в целях участия муниципального образования город Нижневартовск в отборе Министерства просвещения РФ для предоставления субсидии в рамках федеральных программ по капитальному ремонту:
4 883,70 тыс. рублей - МБДОУ ДС №7 "Жар-птица" (ул. Маршала Жукова, д.4В),
4 031,39 тыс. рублей - МАДОУ г.Нижневартовска ДС №71 "Радость" (проспект Победы, д.11Б).
Объем потребности сформирован на основании расчетов стоимости проектно-изыскательских работ.</t>
      </is>
    </oc>
    <nc r="D61" t="inlineStr">
      <is>
        <t>Средства бюджета города за счет остатка средств на счете по учету средств бюджета города на 01.01.2025 на выполнение проектно-изыскательских работ по капитальному ремонту зданий детских садов в целях участия муниципального образования город Нижневартовск в отборе Министерства просвещения РФ для предоставления субсидии в рамках федеральных программ по капитальному ремонту, в том числе:
- 4 883,70 тыс. рублей - МБДОУ ДС №7 "Жар-птица" (ул. Маршала Жукова, д.4В),
- 4 031,39 тыс. рублей - МАДОУ г.Нижневартовска ДС №71 "Радость" (проспект Победы, д.11Б).
Объем потребности сформирован на основании расчетов стоимости проектно-изыскательских работ.</t>
      </is>
    </nc>
  </rcc>
  <rfmt sheetId="1" sqref="D61">
    <dxf>
      <fill>
        <patternFill>
          <bgColor theme="3" tint="0.59999389629810485"/>
        </patternFill>
      </fill>
    </dxf>
  </rfmt>
  <rcc rId="169" sId="1">
    <oc r="D89" t="inlineStr">
      <is>
        <t>Средства бюджета города за счет остатка средств на счете по учету средств бюджета города на 01.01.2025 на приобретение 3D ренгенотелевизионной установки досмотра товаров и багажа, необходимой для досмотра сумок и вещей посетителей мероприятий и концертов МБУ "Дворец искусств" (3 770,00 тыс. рублей); приобретение и монтаж стационарных арочных металлодетекторов в МБУ "Нижневартовский краеведческий музей им. Т.Д. Шуваева" и МАУДО г. Нижневартовска "Специализированная школа олимпийского резерва "Самотлор" (1 441,33 тыс. рублей); приобретение и монтаж: системы контроля доступа на объекте и  видеорегистратора на объекте МБУ "Нижневартовский краеведческий музей им. Т.Д. Шуваева" (330,00 тыс. рублей); организация и проведение форума «СТОП ТЕРРОР», направленного на повышение информированности граждан в сфере противодействия терроризму и мошенническим схемам, обмену опытом и формированию новых подходов к организации  профилактической работы среди несовершеннолетних (500,00 тыс. рублей). Объем потребности сформирован на основании коммерческих предложений, сметы расходов  на организацию и проведение форума.</t>
      </is>
    </oc>
    <nc r="D89" t="inlineStr">
      <is>
        <t>Средства бюджета города за счет остатка средств на счете по учету средств бюджета города на 01.01.2025, из них:
- 3 770,00 тыс. рублей - на приобретение 3D ренгенотелевизионной установки досмотра товаров и багажа, необходимой для досмотра сумок и вещей посетителей мероприятий и концертов МБУ "Дворец искусств"; 
- 1 441,33 тыс. рублей - на приобретение и монтаж стационарных арочных металлодетекторов в МБУ "Нижневартовский краеведческий музей им. Т.Д. Шуваева" и МАУДО г. Нижневартовска "Специализированная школа олимпийского резерва "Самотлор" ; 
- 330,00 тыс. рублей - на приобретение и монтаж системы контроля доступа и видеорегистратора на объекте МБУ "Нижневартовский краеведческий музей им. Т.Д. Шуваева"; 
- 500,00 тыс. рублей - на организацию и проведение форума "СТОП ТЕРРОР", направленного на повышение информированности граждан в сфере противодействия терроризму и мошенническим схемам, обмену опытом и формированию новых подходов к организации  профилактической работы среди несовершеннолетних . 
Объем потребности сформирован на основании коммерческих предложений, сметы расходов  на организацию и проведение форума.</t>
      </is>
    </nc>
  </rcc>
  <rfmt sheetId="1" sqref="D89">
    <dxf>
      <fill>
        <patternFill>
          <bgColor theme="3" tint="0.59999389629810485"/>
        </patternFill>
      </fill>
    </dxf>
  </rfmt>
  <rcv guid="{C4F1229C-F644-49BB-B399-CB0E66F0A536}" action="delete"/>
  <rdn rId="0" localSheetId="1" customView="1" name="Z_C4F1229C_F644_49BB_B399_CB0E66F0A536_.wvu.PrintArea" hidden="1" oldHidden="1">
    <formula>'2025'!$A$1:$D$101</formula>
    <oldFormula>'2025'!$A$1:$D$101</oldFormula>
  </rdn>
  <rdn rId="0" localSheetId="1" customView="1" name="Z_C4F1229C_F644_49BB_B399_CB0E66F0A536_.wvu.PrintTitles" hidden="1" oldHidden="1">
    <formula>'2025'!$4:$5</formula>
    <oldFormula>'2025'!$4:$5</oldFormula>
  </rdn>
  <rdn rId="0" localSheetId="1" customView="1" name="Z_C4F1229C_F644_49BB_B399_CB0E66F0A536_.wvu.FilterData" hidden="1" oldHidden="1">
    <formula>'2025'!$A$5:$D$101</formula>
    <oldFormula>'2025'!$A$5:$D$101</oldFormula>
  </rdn>
  <rcv guid="{C4F1229C-F644-49BB-B399-CB0E66F0A536}" action="add"/>
</revisions>
</file>

<file path=xl/revisions/revisionLog7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3" sId="1">
    <oc r="D64" t="inlineStr">
      <is>
        <t>Средства бюджета города за счет остатка средств на счете по учету средств бюджета города на 01.01.2025 на выполнение мероприятий по устранению нарушений санитарно-эпидемиологической безопасности по предписаниям Роспотребнадзора в образовательных организациях, в том числе:
33 163,7 тыс. рублей  - капитальный ремонт кровли здания и ремонт кабинетов МБОУ "СШ №17"; 
2 783,71 тыс. рублей - замена напольного покрытия в спортивном зале, ремонт потолка в кабинете №306 и оконного проема в кабинете №31 МБОУ "СШ №31 с углубленным изучением художественно-эстетического профиля"; 
7 122,58 тыс. рублей - отсыпка котлована находящегося на территории МБОУ "СШ №40"; 
283,16 тыс. рублей - ремонтные работы в помещении №39 пищеблока МБОУ "СШ №32"; 
709,0 тыс. рублей - замена оконных блоков МБДОУ ДС №47 "Успех"; 
1 000,0 тыс. рублей - устройство 2-х теневых навесов МАДОУ ДС №37 "Дружная семейка".
Объем потребности сформирован на основании локальных сметных расчетов, предварительного расчета начальной (максимальной) цены контракта.</t>
      </is>
    </oc>
    <nc r="D64" t="inlineStr">
      <is>
        <t>Средства бюджета города за счет остатка средств на счете по учету средств бюджета города на 01.01.2025 на выполнение мероприятий по устранению нарушений санитарно-эпидемиологической безопасности по предписаниям Роспотребнадзора в образовательных организациях, в том числе:
- 33 163,7 тыс. рублей  - капитальный ремонт кровли здания и ремонт кабинетов МБОУ "СШ №17"; 
- 2 783,71 тыс. рублей - замена напольного покрытия в спортивном зале, ремонт потолка в кабинете №306 и оконного проема в кабинете №31 МБОУ "СШ №31 с углубленным изучением художественно-эстетического профиля"; 
- 7 122,58 тыс. рублей - отсыпка котлована находящегося на территории МБОУ "СШ №40"; 
- 283,16 тыс. рублей - ремонтные работы в помещении №39 пищеблока МБОУ "СШ №32"; 
- 709,0 тыс. рублей - замена оконных блоков МБДОУ ДС №47 "Успех"; 
- 1 000,0 тыс. рублей - устройство 2-х теневых навесов МАДОУ ДС №37 "Дружная семейка".
Объем потребности сформирован на основании локальных сметных расчетов, предварительного расчета начальной (максимальной) цены контракта.</t>
      </is>
    </nc>
  </rcc>
</revisions>
</file>

<file path=xl/revisions/revisionLog7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4" sId="1">
    <oc r="D67" t="inlineStr">
      <is>
        <t>Средства бюджета города за счет остатка средств на счете по учету средств бюджета города на 01.01.2025, из них:
37,70 тыс. рублей - на организацию и проведение игровых программ "Здоровые дети – будущее России"; 
75,00 тыс. рублей - на соревнования по спортивному ориентированию для подростков и молодежи "Югорский азимут"; 
300,00 тыс. рублей - на проведение семинаров, мастер-классов, конференций для педагогической общественности по вопросам профилактики наркомании. 
Объем потребности сформирован  на основании сметы расходов и коммерческих предложений</t>
      </is>
    </oc>
    <nc r="D67" t="inlineStr">
      <is>
        <t>Средства бюджета города за счет остатка средств на счете по учету средств бюджета города на 01.01.2025, из них:
- 37,70 тыс. рублей - на организацию и проведение игровых программ "Здоровые дети – будущее России"; 
- 75,00 тыс. рублей - на соревнования по спортивному ориентированию для подростков и молодежи "Югорский азимут"; 
- 300,00 тыс. рублей - на проведение семинаров, мастер-классов, конференций для педагогической общественности по вопросам профилактики наркомании. 
Объем потребности сформирован  на основании сметы расходов и коммерческих предложений</t>
      </is>
    </nc>
  </rcc>
</revisions>
</file>

<file path=xl/revisions/revisionLog7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5" sId="1">
    <oc r="D61" t="inlineStr">
      <is>
        <t>Средства бюджета города за счет остатка средств на счете по учету средств бюджета города на 01.01.2025 на выполнение проектно-изыскательских работ по капитальному ремонту зданий детских садов в целях участия муниципального образования город Нижневартовск в отборе Министерства просвещения РФ для предоставления субсидии в рамках федеральных программ по капитальному ремонту, в том числе:
- 4 883,70 тыс. рублей - МБДОУ ДС №7 "Жар-птица" (ул. Маршала Жукова, д.4В),
- 4 031,39 тыс. рублей - МАДОУ г.Нижневартовска ДС №71 "Радость" (проспект Победы, д.11Б).
Объем потребности сформирован на основании расчетов стоимости проектно-изыскательских работ.</t>
      </is>
    </oc>
    <nc r="D61" t="inlineStr">
      <is>
        <t>Средства бюджета города за счет остатка средств на счете по учету средств бюджета города на 01.01.2025 на выполнение проектно-изыскательских работ по капитальному ремонту зданий детских садов в целях участия муниципального образования город Нижневартовск в отборе Министерства просвещения РФ для предоставления субсидии в рамках федеральных программ по капитальному ремонту, в том числе:
- 4 883,70 тыс. рублей  (МБДОУ ДС №7 "Жар-птица" (ул. Маршала Жукова, д.4В),
- 4 031,39 тыс. рублей  (МАДОУ г.Нижневартовска ДС №71 "Радость" (проспект Победы, д.11Б).
Объем потребности сформирован на основании расчетов стоимости проектно-изыскательских работ.</t>
      </is>
    </nc>
  </rcc>
  <rcc rId="176" sId="1">
    <oc r="D62" t="inlineStr">
      <is>
        <t>Средства бюджета города за счет остатка средств на счете по учету средств бюджета города на 01.01.2025 на выполнение ремонта кровли и фасадов зданий, в том числе:
- 5 270,30 тыс. рублей -  МАДОУ ДС №41 "Росинка" (ул. Интернациональная, 39а);
- 10 365,00 тыс. рублей -  МБОУ "СШ №18".
Объем потребности сформирован на основании локальных сметных расчетов.</t>
      </is>
    </oc>
    <nc r="D62" t="inlineStr">
      <is>
        <t>Средства бюджета города за счет остатка средств на счете по учету средств бюджета города на 01.01.2025 на выполнение ремонта кровли и фасадов зданий, в том числе:
- 5 270,30 тыс. рублей (МАДОУ ДС №41 "Росинка" (ул. Интернациональная, 39а);
- 10 365,00 тыс. рублей (МБОУ "СШ №18").
Объем потребности сформирован на основании локальных сметных расчетов.</t>
      </is>
    </nc>
  </rcc>
</revisions>
</file>

<file path=xl/revisions/revisionLog7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7" sId="1">
    <oc r="D64" t="inlineStr">
      <is>
        <t>Средства бюджета города за счет остатка средств на счете по учету средств бюджета города на 01.01.2025 на выполнение мероприятий по устранению нарушений санитарно-эпидемиологической безопасности по предписаниям Роспотребнадзора в образовательных организациях, в том числе:
- 33 163,7 тыс. рублей  - капитальный ремонт кровли здания и ремонт кабинетов МБОУ "СШ №17"; 
- 2 783,71 тыс. рублей - замена напольного покрытия в спортивном зале, ремонт потолка в кабинете №306 и оконного проема в кабинете №31 МБОУ "СШ №31 с углубленным изучением художественно-эстетического профиля"; 
- 7 122,58 тыс. рублей - отсыпка котлована находящегося на территории МБОУ "СШ №40"; 
- 283,16 тыс. рублей - ремонтные работы в помещении №39 пищеблока МБОУ "СШ №32"; 
- 709,0 тыс. рублей - замена оконных блоков МБДОУ ДС №47 "Успех"; 
- 1 000,0 тыс. рублей - устройство 2-х теневых навесов МАДОУ ДС №37 "Дружная семейка".
Объем потребности сформирован на основании локальных сметных расчетов, предварительного расчета начальной (максимальной) цены контракта.</t>
      </is>
    </oc>
    <nc r="D64" t="inlineStr">
      <is>
        <t>Средства бюджета города за счет остатка средств на счете по учету средств бюджета города на 01.01.2025 на выполнение мероприятий по устранению нарушений санитарно-эпидемиологической безопасности по предписаниям Роспотребнадзора в образовательных организациях, из них:
- 33 163,7 тыс. рублей  - капитальный ремонт кровли здания и ремонт кабинетов МБОУ "СШ №17"; 
- 2 783,71 тыс. рублей - замена напольного покрытия в спортивном зале, ремонт потолка в кабинете №306 и оконного проема в кабинете №31 МБОУ "СШ №31 с углубленным изучением художественно-эстетического профиля"; 
- 7 122,58 тыс. рублей - отсыпка котлована находящегося на территории МБОУ "СШ №40"; 
- 283,16 тыс. рублей - ремонтные работы в помещении №39 пищеблока МБОУ "СШ №32"; 
- 709,0 тыс. рублей - замена оконных блоков МБДОУ ДС №47 "Успех"; 
- 1 000,0 тыс. рублей - устройство 2-х теневых навесов МАДОУ ДС №37 "Дружная семейка".
Объем потребности сформирован на основании локальных сметных расчетов, предварительного расчета начальной (максимальной) цены контракта.</t>
      </is>
    </nc>
  </rcc>
  <rcc rId="178" sId="1">
    <oc r="D67" t="inlineStr">
      <is>
        <t>Средства бюджета города за счет остатка средств на счете по учету средств бюджета города на 01.01.2025, из них:
- 37,70 тыс. рублей - на организацию и проведение игровых программ "Здоровые дети – будущее России"; 
- 75,00 тыс. рублей - на соревнования по спортивному ориентированию для подростков и молодежи "Югорский азимут"; 
- 300,00 тыс. рублей - на проведение семинаров, мастер-классов, конференций для педагогической общественности по вопросам профилактики наркомании. 
Объем потребности сформирован  на основании сметы расходов и коммерческих предложений</t>
      </is>
    </oc>
    <nc r="D67" t="inlineStr">
      <is>
        <t>Средства бюджета города за счет остатка средств на счете по учету средств бюджета города на 01.01.2025, в том числе:
- 37,70 тыс. рублей - на организацию и проведение игровых программ "Здоровые дети – будущее России"; 
- 75,00 тыс. рублей - на соревнования по спортивному ориентированию для подростков и молодежи "Югорский азимут"; 
- 300,00 тыс. рублей - на проведение семинаров, мастер-классов, конференций для педагогической общественности по вопросам профилактики наркомании. 
Объем потребности сформирован  на основании сметы расходов и коммерческих предложений</t>
      </is>
    </nc>
  </rcc>
</revisions>
</file>

<file path=xl/revisions/revisionLog7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9" sId="1">
    <oc r="D68" t="inlineStr">
      <is>
        <t>Средства бюджета города за счет остатка средств на счете по учету средств бюджета города на 01.01.2025, из них:
3 332,88 тыс. рублей - на приобретение 18-ти рамочных металлодетекторов для обеспечения антитеррористической защищенности объектов 14-ти образовательных организаций; 
1 992,47 - на выполнение работ по оборудованию контрольно-пропускных пунктов (постов охраны) на основных входах в здания МБОУ "СШ №5", МБОУ "СШ №17", МБОУ "СШ №22".
Объем потребности сформирован  на основании расчета (обоснования) начальной (максимальной) цены контракта, коммерческих предложений, локальных сметных расчетов.</t>
      </is>
    </oc>
    <nc r="D68" t="inlineStr">
      <is>
        <t>Средства бюджета города за счет остатка средств на счете по учету средств бюджета города на 01.01.2025, из них:
3 332,88 тыс. рублей - на приобретение 18-ти рамочных металлодетекторов для обеспечения антитеррористической защищенности объектов 14-ти образовательных организаций; 
1 992,47 тыс. рублей - на выполнение работ по оборудованию контрольно-пропускных пунктов (постов охраны) на основных входах в здания МБОУ "СШ №5", МБОУ "СШ №17", МБОУ "СШ №22".
Объем потребности сформирован  на основании расчета (обоснования) начальной (максимальной) цены контракта, коммерческих предложений, локальных сметных расчетов.</t>
      </is>
    </nc>
  </rcc>
</revisions>
</file>

<file path=xl/revisions/revisionLog7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0" sId="1">
    <oc r="D89" t="inlineStr">
      <is>
        <t>Средства бюджета города за счет остатка средств на счете по учету средств бюджета города на 01.01.2025, из них:
- 3 770,00 тыс. рублей - на приобретение 3D ренгенотелевизионной установки досмотра товаров и багажа, необходимой для досмотра сумок и вещей посетителей мероприятий и концертов МБУ "Дворец искусств"; 
- 1 441,33 тыс. рублей - на приобретение и монтаж стационарных арочных металлодетекторов в МБУ "Нижневартовский краеведческий музей им. Т.Д. Шуваева" и МАУДО г. Нижневартовска "Специализированная школа олимпийского резерва "Самотлор" ; 
- 330,00 тыс. рублей - на приобретение и монтаж системы контроля доступа и видеорегистратора на объекте МБУ "Нижневартовский краеведческий музей им. Т.Д. Шуваева"; 
- 500,00 тыс. рублей - на организацию и проведение форума "СТОП ТЕРРОР", направленного на повышение информированности граждан в сфере противодействия терроризму и мошенническим схемам, обмену опытом и формированию новых подходов к организации  профилактической работы среди несовершеннолетних . 
Объем потребности сформирован на основании коммерческих предложений, сметы расходов  на организацию и проведение форума.</t>
      </is>
    </oc>
    <nc r="D89" t="inlineStr">
      <is>
        <t>Средства бюджета города за счет остатка средств на счете по учету средств бюджета города на 01.01.2025, в том числе:
- 3 770,00 тыс. рублей - на приобретение 3D ренгенотелевизионной установки досмотра товаров и багажа, необходимой для досмотра сумок и вещей посетителей мероприятий и концертов МБУ "Дворец искусств"; 
- 1 441,33 тыс. рублей - на приобретение и монтаж стационарных арочных металлодетекторов в МБУ "Нижневартовский краеведческий музей им. Т.Д. Шуваева" и МАУДО г. Нижневартовска "Специализированная школа олимпийского резерва "Самотлор" ; 
- 330,00 тыс. рублей - на приобретение и монтаж системы контроля доступа и видеорегистратора на объекте МБУ "Нижневартовский краеведческий музей им. Т.Д. Шуваева"; 
- 500,00 тыс. рублей - на организацию и проведение форума "СТОП ТЕРРОР", направленного на повышение информированности граждан в сфере противодействия терроризму и мошенническим схемам, обмену опытом и формированию новых подходов к организации  профилактической работы среди несовершеннолетних . 
Объем потребности сформирован на основании коммерческих предложений, сметы расходов  на организацию и проведение форума.</t>
      </is>
    </nc>
  </rcc>
</revisions>
</file>

<file path=xl/revisions/revisionLog7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1" sId="1">
    <oc r="D60" t="inlineStr">
      <is>
        <t>Средства бюджета города за счет остатка средств на счете по учету средств бюджета города на 01.01.2025 на обеспечение встречных обязательств муниципального образования город Нижневартовск по капитальному ремонту МБОУ "СШ №2-многопрофильная им. Е.И. Куропаткина", из них:
- 10 161,61 тыс. рублей  - на приобретение оборудования для пищеблока, гардероба, медицинского оборудования; 
- 1 700,00 тыс. рублей - на выполнение Дизайн-проекта по благоустройству территории школы;
- 310,00 тыс.рублей - на проведение авторского надзора за выполнением работ по капитальному ремонту.
Объем потребности сформирован на основании счетов, коммерческих предложений.</t>
      </is>
    </oc>
    <nc r="D60" t="inlineStr">
      <is>
        <t>Средства бюджета города за счет остатка средств на счете по учету средств бюджета города на 01.01.2025 на обеспечение встречных обязательств муниципального образования город Нижневартовск по капитальному ремонту МБОУ "СШ №2-многопрофильная им. Е.И. Куропаткина", в том числе:
- 10 161,61 тыс. рублей  - на приобретение оборудования для пищеблока, гардероба, медицинского оборудования; 
- 1 700,00 тыс. рублей - на выполнение Дизайн-проекта по благоустройству территории школы;
- 310,00 тыс.рублей - на проведение авторского надзора за выполнением работ по капитальному ремонту.
Объем потребности сформирован на основании счетов, коммерческих предложений.</t>
      </is>
    </nc>
  </rcc>
  <rcc rId="182" sId="1">
    <oc r="D64" t="inlineStr">
      <is>
        <t>Средства бюджета города за счет остатка средств на счете по учету средств бюджета города на 01.01.2025 на выполнение мероприятий по устранению нарушений санитарно-эпидемиологической безопасности по предписаниям Роспотребнадзора в образовательных организациях, из них:
- 33 163,7 тыс. рублей  - капитальный ремонт кровли здания и ремонт кабинетов МБОУ "СШ №17"; 
- 2 783,71 тыс. рублей - замена напольного покрытия в спортивном зале, ремонт потолка в кабинете №306 и оконного проема в кабинете №31 МБОУ "СШ №31 с углубленным изучением художественно-эстетического профиля"; 
- 7 122,58 тыс. рублей - отсыпка котлована находящегося на территории МБОУ "СШ №40"; 
- 283,16 тыс. рублей - ремонтные работы в помещении №39 пищеблока МБОУ "СШ №32"; 
- 709,0 тыс. рублей - замена оконных блоков МБДОУ ДС №47 "Успех"; 
- 1 000,0 тыс. рублей - устройство 2-х теневых навесов МАДОУ ДС №37 "Дружная семейка".
Объем потребности сформирован на основании локальных сметных расчетов, предварительного расчета начальной (максимальной) цены контракта.</t>
      </is>
    </oc>
    <nc r="D64" t="inlineStr">
      <is>
        <t>Средства бюджета города за счет остатка средств на счете по учету средств бюджета города на 01.01.2025 на выполнение мероприятий по устранению нарушений санитарно-эпидемиологической безопасности по предписаниям Роспотребнадзора в образовательных организациях, в том числе:
- 33 163,7 тыс. рублей  - на  капитальный ремонт кровли здания и ремонт кабинетов МБОУ "СШ №17"; 
- 2 783,71 тыс. рублей - на замену напольного покрытия в спортивном зале, ремонт потолка в кабинете №306 и оконного проема в кабинете №31 МБОУ "СШ №31 с углубленным изучением художественно-эстетического профиля"; 
- 7 122,58 тыс. рублей - на отсыпку котлована находящегося на территории МБОУ "СШ №40"; 
- 283,16 тыс. рублей - на ремонтные работы в помещении №39 пищеблока МБОУ "СШ №32"; 
- 709,0 тыс. рублей - на замену оконных блоков МБДОУ ДС №47 "Успех"; 
- 1 000,0 тыс. рублей - на устройство 2-х теневых навесов МАДОУ ДС №37 "Дружная семейка".
Объем потребности сформирован на основании локальных сметных расчетов, предварительного расчета начальной (максимальной) цены контракта.</t>
      </is>
    </nc>
  </rcc>
  <rcv guid="{C4F1229C-F644-49BB-B399-CB0E66F0A536}" action="delete"/>
  <rdn rId="0" localSheetId="1" customView="1" name="Z_C4F1229C_F644_49BB_B399_CB0E66F0A536_.wvu.PrintArea" hidden="1" oldHidden="1">
    <formula>'2025'!$A$1:$D$101</formula>
    <oldFormula>'2025'!$A$1:$D$101</oldFormula>
  </rdn>
  <rdn rId="0" localSheetId="1" customView="1" name="Z_C4F1229C_F644_49BB_B399_CB0E66F0A536_.wvu.PrintTitles" hidden="1" oldHidden="1">
    <formula>'2025'!$4:$5</formula>
    <oldFormula>'2025'!$4:$5</oldFormula>
  </rdn>
  <rdn rId="0" localSheetId="1" customView="1" name="Z_C4F1229C_F644_49BB_B399_CB0E66F0A536_.wvu.FilterData" hidden="1" oldHidden="1">
    <formula>'2025'!$A$5:$D$101</formula>
    <oldFormula>'2025'!$A$5:$D$101</oldFormula>
  </rdn>
  <rcv guid="{C4F1229C-F644-49BB-B399-CB0E66F0A536}"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 sId="1">
    <oc r="D16" t="inlineStr">
      <is>
        <t xml:space="preserve">Средства бюджета города за счет остатка средств на счете по учету средств бюджета города на 01.01.2025:
- 4 667,69 тыс. рублей на благоустройство тротуара между средней школой №21 и детским садом №14 в 15 микрорайоне г. Нижневартовска
- 9 464,23 тыс. рублей на благоустройство пешеходной зоны в 21 микрорайоне
- 30 507,09 тыс. рублей на благоустройство общественной территории в 26 квартале </t>
      </is>
    </oc>
    <nc r="D16" t="inlineStr">
      <is>
        <t xml:space="preserve">Средства бюджета города за счет остатка средств на счете по учету средств бюджета города на 01.01.2025:
- 7 667,69 тыс. рублей на благоустройство тротуара между средней школой №21 и детским садом №14 в 15 микрорайоне г. Нижневартовска
- 9 464,23 тыс. рублей на благоустройство пешеходной зоны в 21 микрорайоне
- 30 507,09 тыс. рублей на благоустройство общественной территории в 26 квартале </t>
      </is>
    </nc>
  </rcc>
</revisions>
</file>

<file path=xl/revisions/revisionLog8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6" sId="1">
    <oc r="D68" t="inlineStr">
      <is>
        <t>Средства бюджета города за счет остатка средств на счете по учету средств бюджета города на 01.01.2025, из них:
3 332,88 тыс. рублей - на приобретение 18-ти рамочных металлодетекторов для обеспечения антитеррористической защищенности объектов 14-ти образовательных организаций; 
1 992,47 тыс. рублей - на выполнение работ по оборудованию контрольно-пропускных пунктов (постов охраны) на основных входах в здания МБОУ "СШ №5", МБОУ "СШ №17", МБОУ "СШ №22".
Объем потребности сформирован  на основании расчета (обоснования) начальной (максимальной) цены контракта, коммерческих предложений, локальных сметных расчетов.</t>
      </is>
    </oc>
    <nc r="D68" t="inlineStr">
      <is>
        <t>Средства бюджета города за счет остатка средств на счете по учету средств бюджета города на 01.01.2025, в том числе:
3 332,88 тыс. рублей - на приобретение 18-ти рамочных металлодетекторов для обеспечения антитеррористической защищенности объектов 14-ти образовательных организаций; 
1 992,47 тыс. рублей - на выполнение работ по оборудованию контрольно-пропускных пунктов (постов охраны) на основных входах в здания МБОУ "СШ №5", МБОУ "СШ №17", МБОУ "СШ №22".
Объем потребности сформирован  на основании расчета (обоснования) начальной (максимальной) цены контракта, коммерческих предложений, локальных сметных расчетов.</t>
      </is>
    </nc>
  </rcc>
</revisions>
</file>

<file path=xl/revisions/revisionLog8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7" sId="1">
    <oc r="D64" t="inlineStr">
      <is>
        <t>Средства бюджета города за счет остатка средств на счете по учету средств бюджета города на 01.01.2025 на выполнение мероприятий по устранению нарушений санитарно-эпидемиологической безопасности по предписаниям Роспотребнадзора в образовательных организациях, в том числе:
- 33 163,7 тыс. рублей  - на  капитальный ремонт кровли здания и ремонт кабинетов МБОУ "СШ №17"; 
- 2 783,71 тыс. рублей - на замену напольного покрытия в спортивном зале, ремонт потолка в кабинете №306 и оконного проема в кабинете №31 МБОУ "СШ №31 с углубленным изучением художественно-эстетического профиля"; 
- 7 122,58 тыс. рублей - на отсыпку котлована находящегося на территории МБОУ "СШ №40"; 
- 283,16 тыс. рублей - на ремонтные работы в помещении №39 пищеблока МБОУ "СШ №32"; 
- 709,0 тыс. рублей - на замену оконных блоков МБДОУ ДС №47 "Успех"; 
- 1 000,0 тыс. рублей - на устройство 2-х теневых навесов МАДОУ ДС №37 "Дружная семейка".
Объем потребности сформирован на основании локальных сметных расчетов, предварительного расчета начальной (максимальной) цены контракта.</t>
      </is>
    </oc>
    <nc r="D64" t="inlineStr">
      <is>
        <t>Средства бюджета города за счет остатка средств на счете по учету средств бюджета города на 01.01.2025 на выполнение мероприятий по устранению нарушений санитарно-эпидемиологической безопасности по предписаниям Роспотребнадзора в образовательных организациях, в том числе:
- 33 163,70 тыс. рублей  - на  капитальный ремонт кровли здания и ремонт кабинетов МБОУ "СШ №17"; 
- 2 783,71 тыс. рублей - на замену напольного покрытия в спортивном зале, ремонт потолка в кабинете №306 и оконного проема в кабинете №31 МБОУ "СШ №31 с углубленным изучением художественно-эстетического профиля"; 
- 7 122,58 тыс. рублей - на отсыпку котлована находящегося на территории МБОУ "СШ №40"; 
- 283,16 тыс. рублей - на ремонтные работы в помещении №39 пищеблока МБОУ "СШ №32"; 
- 709,00 тыс. рублей - на замену оконных блоков МБДОУ ДС №47 "Успех"; 
- 1 000,00 тыс. рублей - на устройство 2-х теневых навесов МАДОУ ДС №37 "Дружная семейка".
Объем потребности сформирован на основании локальных сметных расчетов, предварительного расчета начальной (максимальной) цены контракта.</t>
      </is>
    </nc>
  </rcc>
</revisions>
</file>

<file path=xl/revisions/revisionLog8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8" sId="1">
    <oc r="D35" t="inlineStr">
      <is>
        <t>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- 65 019,33 тыс. рублей - на поставку комбинированных уборочных машин и вакуумной подметально-уборочной машины (муниципалный контракт от 25.11.2024 №0187300001224000674 на сумму 65 019,33 тыс. рублей, исполнение на 01.01.2025 - 0,00 тыс. рублей, остаток от суммы муниципального контракта - 65 019,33 тыс. рублей);
- 10 551,79 тыс. рублей - на поставку экскаватора-погрузчика (муниципальный контракт от 19.11.2024 №0187300001224000658 на сумму 10 551,79 тыс. рублей, исполнение на 01.01.2025 - 0,00 тыс. рублей, остаток от суммы муниципального контракта - 10 551,79 тыс. рублей);
- 7 332,78 тыс. рублей - на поставку полузакрытых остановочных павильонов (12 шт.) (муниципальный контракт от 02.11.2024 №0187300001224000598 на сумму 7 332,78 тыс. рублей, исполнение на 01.01.2025 - 0,00 тыс. рублей, остаток от суммы муниципального контракта - 7 332,78 тыс. рублей);
- 580,00 тыс. рублей - на поставку столбиков 750 для замены установленных по оси проезжей части на ул. Мира, ул. Интернациональная (контракт от 28.12.2024 №611 на сумму 580,00 тыс. рублей, исполнение на 01.01.2025 - 0,00 тыс. рублей, остаток от суммы муниципального контракта - 580,00 тыс. рублей);
- 577,43 тыс. рублей - на поставку железобетонных изделий (фундаментный блок, основание дорожного знака Т-2, антипарковочная полусфера) (муниципальный контракт от 28.12.2024 №617 на сумму 577,43 тыс. рублей, исполнение на 01.01.2025 - 0,00 тыс. рублей, остаток от суммы муниципального контракта - 577,43 тыс. рублей);
- 459,20 тыс. рублей - на поставку столбиков Р-605 для замены установленных по оси проезжей части на ул. Мира, ул. Интернациональная (муниципальный контракт от 28.12.2024 №610 на сумму 459,20 тыс. рублей, исполнение на 01.01.2025 - 0,00 тыс. рублей, остаток от суммы муниципального контракта - 459,20 тыс. рублей);
- 314,74 тыс. рублей - на выполнение работ по замене вводного линейного разъединителя на приемном портале №КТПН-6/0.4кВ №7/3 (муниципальный контракт от 28.12.2024 №621 на сумму 314,74 тыс. рублей, исполнение на 01.01.2025 - 0,00 тыс. рублей, остаток от суммы муниципального контракта - 314,74 тыс. рублей);
- 260,00 тыс. рублей - на поставку флажков столбиков 750 мм (муниципальный контракт от 28.12.2024 №614 на сумму 260,00 тыс. рублей, исполнение на 01.01.2025 - 0,00 тыс. рублей, остаток от суммы муниципального контракта - 260,00 тыс. рублей);
- 224,00 тыс. рублей - на поставку флажков ССГ-750 (муниципальный контракт от 28.12.2024 №615 на сумму 224,00 тыс. рублей, исполнение на 01.01.2025 - 0,00 тыс. рублей, остаток от суммы муниципального контракта -224,00 тыс. рублей).</t>
      </is>
    </oc>
    <nc r="D35" t="inlineStr">
      <is>
        <t>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- 65 019,33 тыс. рублей - на поставку комбинированных уборочных машин и вакуумной подметально-уборочной машины (муниципальный контракт от 25.11.2024 №0187300001224000674 на сумму 65 019,33 тыс. рублей, исполнение на 01.01.2025 - 0,00 тыс. рублей, остаток от суммы муниципального контракта - 65 019,33 тыс. рублей);
- 10 551,79 тыс. рублей - на поставку экскаватора-погрузчика (муниципальный контракт от 19.11.2024 №0187300001224000658 на сумму 10 551,79 тыс. рублей, исполнение на 01.01.2025 - 0,00 тыс. рублей, остаток от суммы муниципального контракта - 10 551,79 тыс. рублей);
- 7 332,78 тыс. рублей - на поставку полузакрытых остановочных павильонов (12 шт.) (муниципальный контракт от 02.11.2024 №0187300001224000598 на сумму 7 332,78 тыс. рублей, исполнение на 01.01.2025 - 0,00 тыс. рублей, остаток от суммы муниципального контракта - 7 332,78 тыс. рублей);
- 580,00 тыс. рублей - на поставку столбиков 750 для замены установленных по оси проезжей части на ул. Мира, ул. Интернациональная (контракт от 28.12.2024 №611 на сумму 580,00 тыс. рублей, исполнение на 01.01.2025 - 0,00 тыс. рублей, остаток от суммы муниципального контракта - 580,00 тыс. рублей);
- 577,43 тыс. рублей - на поставку железобетонных изделий (фундаментный блок, основание дорожного знака Т-2, антипарковочная полусфера) (муниципальный контракт от 28.12.2024 №617 на сумму 577,43 тыс. рублей, исполнение на 01.01.2025 - 0,00 тыс. рублей, остаток от суммы муниципального контракта - 577,43 тыс. рублей);
- 459,20 тыс. рублей - на поставку столбиков Р-605 для замены установленных по оси проезжей части на ул. Мира, ул. Интернациональная (муниципальный контракт от 28.12.2024 №610 на сумму 459,20 тыс. рублей, исполнение на 01.01.2025 - 0,00 тыс. рублей, остаток от суммы муниципального контракта - 459,20 тыс. рублей);
- 314,74 тыс. рублей - на выполнение работ по замене вводного линейного разъединителя на приемном портале №КТПН-6/0.4кВ №7/3 (муниципальный контракт от 28.12.2024 №621 на сумму 314,74 тыс. рублей, исполнение на 01.01.2025 - 0,00 тыс. рублей, остаток от суммы муниципального контракта - 314,74 тыс. рублей);
- 260,00 тыс. рублей - на поставку флажков столбиков 750 мм (муниципальный контракт от 28.12.2024 №614 на сумму 260,00 тыс. рублей, исполнение на 01.01.2025 - 0,00 тыс. рублей, остаток от суммы муниципального контракта - 260,00 тыс. рублей);
- 224,00 тыс. рублей - на поставку флажков ССГ-750 (муниципальный контракт от 28.12.2024 №615 на сумму 224,00 тыс. рублей, исполнение на 01.01.2025 - 0,00 тыс. рублей, остаток от суммы муниципального контракта -224,00 тыс. рублей).</t>
      </is>
    </nc>
  </rcc>
  <rcc rId="189" sId="1">
    <oc r="D47" t="inlineStr">
      <is>
        <t>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- 54 944,27 тыс. рублей - на выполнение работ по благоустройству парка Победы (объем расходов определен на основании локально-сметных расчетов и коммерческих предложений);
- 10 320,00 тыс. рублей - на проектно-изыскательские работы по благоустройству, капитальному ремонту площади Нефтяников и прилегающей к ней территории (объем расходов определен на основании мониторинга коммерческих предложений);
- 9 866,90 тыс. рублей - на художественно-декоративное оформление города к праздничным датам (объем расходов определен на основании мониторинга коммерческих предложений);
- 8 339,23 тыс. рублей - на содержание новых объектов благоустройства, переданных МБУ "УпоДХБ" ("Благоустройство проспекта Победы в створе улиц Мира и Ленина г. Нижневартовска (Аллея памяти)"; "Благоустройство Бульвара на Набережной в створе улиц Чапаева-Ханты-Мансийская в г.Нижневартовске (1этап)", инициативных проектов, реализованных в 2024 году) (объем расходов определен на основании локально-сметных расчетов).</t>
      </is>
    </oc>
    <nc r="D47" t="inlineStr">
      <is>
        <t>Средства бюджета города за счет остатка средств на счете по учету средств бюджета города на 01.01.2025 на обеспечение деятельности МБУ "УпоДХБ г. Нижневартовск", в том числе:
- 54 944,27 тыс. рублей - на выполнение работ по благоустройству парка Победы (объем расходов определен на основании локально-сметных расчетов и коммерческих предложений);
- 10 320,00 тыс. рублей - на проектно-изыскательские работы по благоустройству, капитальному ремонту площади Нефтяников и прилегающей к ней территории (объем расходов определен на основании мониторинга коммерческих предложений);
- 9 866,90 тыс. рублей - на художественно-декоративное оформление города к праздничным датам (объем расходов определен на основании мониторинга коммерческих предложений);
- 8 339,23 тыс. рублей - на содержание новых объектов благоустройства, переданных МБУ "УпоДХБ" ("Благоустройство проспекта Победы в створе улиц Мира и Ленина г. Нижневартовска (Аллея памяти)"; "Благоустройство Бульвара на Набережной в створе улиц Чапаева-Ханты-Мансийская в г. Нижневартовске (1этап)", инициативных проектов, реализованных в 2024 году) (объем расходов определен на основании локально-сметных расчетов).</t>
      </is>
    </nc>
  </rcc>
  <rcc rId="190" sId="1">
    <oc r="D57" t="inlineStr">
      <is>
        <t>Средства бюджета города за счет остатка средств на счете по учету средств бюджета города на 01.01.2025 на выполнение работ по замене ограждения территории МАУ ДО г.Нижневартовска "ЦДТ". Объем потребности сформирован на основании локального сметного расчета.</t>
      </is>
    </oc>
    <nc r="D57" t="inlineStr">
      <is>
        <t>Средства бюджета города за счет остатка средств на счете по учету средств бюджета города на 01.01.2025 на выполнение работ по замене ограждения территории МАУ ДО г. Нижневартовска "ЦДТ". Объем потребности сформирован на основании локального сметного расчета.</t>
      </is>
    </nc>
  </rcc>
</revisions>
</file>

<file path=xl/revisions/revisionLog8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66:D68">
    <dxf>
      <fill>
        <patternFill patternType="none">
          <bgColor auto="1"/>
        </patternFill>
      </fill>
    </dxf>
  </rfmt>
  <rcv guid="{260387B0-B1F3-4AAF-947E-15E02CF4B4A4}" action="delete"/>
  <rdn rId="0" localSheetId="1" customView="1" name="Z_260387B0_B1F3_4AAF_947E_15E02CF4B4A4_.wvu.PrintArea" hidden="1" oldHidden="1">
    <formula>'2025'!$A$1:$D$107</formula>
    <oldFormula>'2025'!$A$1:$D$107</oldFormula>
  </rdn>
  <rdn rId="0" localSheetId="1" customView="1" name="Z_260387B0_B1F3_4AAF_947E_15E02CF4B4A4_.wvu.PrintTitles" hidden="1" oldHidden="1">
    <formula>'2025'!$4:$5</formula>
    <oldFormula>'2025'!$4:$5</oldFormula>
  </rdn>
  <rdn rId="0" localSheetId="1" customView="1" name="Z_260387B0_B1F3_4AAF_947E_15E02CF4B4A4_.wvu.FilterData" hidden="1" oldHidden="1">
    <formula>'2025'!$A$5:$D$101</formula>
    <oldFormula>'2025'!$A$5:$D$101</oldFormula>
  </rdn>
  <rcv guid="{260387B0-B1F3-4AAF-947E-15E02CF4B4A4}" action="add"/>
</revisions>
</file>

<file path=xl/revisions/revisionLog8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89">
    <dxf>
      <fill>
        <patternFill patternType="none">
          <bgColor auto="1"/>
        </patternFill>
      </fill>
    </dxf>
  </rfmt>
</revisions>
</file>

<file path=xl/revisions/revisionLog8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57:D65">
    <dxf>
      <fill>
        <patternFill patternType="none">
          <bgColor auto="1"/>
        </patternFill>
      </fill>
    </dxf>
  </rfmt>
  <rcv guid="{260387B0-B1F3-4AAF-947E-15E02CF4B4A4}" action="delete"/>
  <rdn rId="0" localSheetId="1" customView="1" name="Z_260387B0_B1F3_4AAF_947E_15E02CF4B4A4_.wvu.PrintArea" hidden="1" oldHidden="1">
    <formula>'2025'!$A$1:$D$107</formula>
    <oldFormula>'2025'!$A$1:$D$107</oldFormula>
  </rdn>
  <rdn rId="0" localSheetId="1" customView="1" name="Z_260387B0_B1F3_4AAF_947E_15E02CF4B4A4_.wvu.PrintTitles" hidden="1" oldHidden="1">
    <formula>'2025'!$4:$5</formula>
    <oldFormula>'2025'!$4:$5</oldFormula>
  </rdn>
  <rdn rId="0" localSheetId="1" customView="1" name="Z_260387B0_B1F3_4AAF_947E_15E02CF4B4A4_.wvu.FilterData" hidden="1" oldHidden="1">
    <formula>'2025'!$A$5:$D$101</formula>
    <oldFormula>'2025'!$A$5:$D$101</oldFormula>
  </rdn>
  <rcv guid="{260387B0-B1F3-4AAF-947E-15E02CF4B4A4}" action="add"/>
</revisions>
</file>

<file path=xl/revisions/revisionLog8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97" sId="1" ref="A103:XFD103" action="deleteRow">
    <undo index="0" exp="area" dr="B103:B106" r="B107" sId="1"/>
    <rfmt sheetId="1" xfDxf="1" sqref="A103:XFD103" start="0" length="0">
      <dxf>
        <font>
          <sz val="14"/>
          <color auto="1"/>
          <name val="Times New Roman"/>
          <scheme val="none"/>
        </font>
        <alignment vertical="center" wrapText="1" readingOrder="0"/>
      </dxf>
    </rfmt>
    <rcc rId="0" sId="1" dxf="1">
      <nc r="A103" t="inlineStr">
        <is>
          <t>01.01.01</t>
        </is>
      </nc>
      <ndxf>
        <font>
          <sz val="14"/>
          <color auto="1"/>
          <name val="Times New Roman"/>
          <scheme val="none"/>
        </font>
        <numFmt numFmtId="30" formatCode="@"/>
        <alignment horizontal="right" vertical="top" wrapText="0" readingOrder="0"/>
      </ndxf>
    </rcc>
    <rcc rId="0" sId="1" dxf="1">
      <nc r="B103">
        <f>B10+B11+B12+B15+B16+B17+B18+B20+B22+B23+B25+B27+B30+B31+B33+B35+B37+B39+B43+B47+B48+B50+B51+B52+B53+B56+B57+B58+B59+B60+B61+B62+B63+B64+B66+B67+B68+B76+B77+B78+B79+B80+B81+B82+B83+B84+B85+B87+B89+B92+B98+B99</f>
      </nc>
      <ndxf>
        <numFmt numFmtId="4" formatCode="#,##0.00"/>
        <alignment horizontal="right" readingOrder="0"/>
      </ndxf>
    </rcc>
    <rfmt sheetId="1" sqref="C103" start="0" length="0">
      <dxf>
        <alignment horizontal="justify" readingOrder="0"/>
      </dxf>
    </rfmt>
  </rrc>
  <rrc rId="198" sId="1" ref="A103:XFD103" action="deleteRow">
    <undo index="0" exp="area" dr="B103:B105" r="B106" sId="1"/>
    <rfmt sheetId="1" xfDxf="1" sqref="A103:XFD103" start="0" length="0">
      <dxf>
        <font>
          <sz val="14"/>
          <color auto="1"/>
          <name val="Times New Roman"/>
          <scheme val="none"/>
        </font>
        <alignment vertical="center" wrapText="1" readingOrder="0"/>
      </dxf>
    </rfmt>
    <rcc rId="0" sId="1" dxf="1">
      <nc r="A103" t="inlineStr">
        <is>
          <t>01.10.03</t>
        </is>
      </nc>
      <ndxf>
        <font>
          <sz val="14"/>
          <color auto="1"/>
          <name val="Times New Roman"/>
          <scheme val="none"/>
        </font>
        <numFmt numFmtId="30" formatCode="@"/>
        <alignment horizontal="right" vertical="top" wrapText="0" readingOrder="0"/>
      </ndxf>
    </rcc>
    <rcc rId="0" sId="1" dxf="1">
      <nc r="B103">
        <f>B45+B46+B72+B73+B74+B75</f>
      </nc>
      <ndxf>
        <numFmt numFmtId="4" formatCode="#,##0.00"/>
        <alignment horizontal="right" readingOrder="0"/>
      </ndxf>
    </rcc>
    <rfmt sheetId="1" sqref="C103" start="0" length="0">
      <dxf>
        <alignment horizontal="justify" readingOrder="0"/>
      </dxf>
    </rfmt>
  </rrc>
  <rrc rId="199" sId="1" ref="A103:XFD103" action="deleteRow">
    <undo index="0" exp="area" dr="B103:B104" r="B105" sId="1"/>
    <rfmt sheetId="1" xfDxf="1" sqref="A103:XFD103" start="0" length="0">
      <dxf>
        <font>
          <sz val="14"/>
          <color auto="1"/>
          <name val="Times New Roman"/>
          <scheme val="none"/>
        </font>
        <alignment vertical="center" wrapText="1" readingOrder="0"/>
      </dxf>
    </rfmt>
    <rcc rId="0" sId="1" dxf="1">
      <nc r="A103" t="inlineStr">
        <is>
          <t>01.10.04</t>
        </is>
      </nc>
      <ndxf>
        <font>
          <sz val="14"/>
          <color auto="1"/>
          <name val="Times New Roman"/>
          <scheme val="none"/>
        </font>
        <numFmt numFmtId="30" formatCode="@"/>
        <alignment horizontal="right" vertical="top" wrapText="0" readingOrder="0"/>
      </ndxf>
    </rcc>
    <rcc rId="0" sId="1" dxf="1">
      <nc r="B103">
        <f>B71</f>
      </nc>
      <ndxf>
        <numFmt numFmtId="4" formatCode="#,##0.00"/>
        <alignment horizontal="right" readingOrder="0"/>
      </ndxf>
    </rcc>
    <rfmt sheetId="1" sqref="C103" start="0" length="0">
      <dxf>
        <alignment horizontal="justify" readingOrder="0"/>
      </dxf>
    </rfmt>
  </rrc>
  <rrc rId="200" sId="1" ref="A103:XFD103" action="deleteRow">
    <undo index="0" exp="area" dr="B103" r="B104" sId="1"/>
    <rfmt sheetId="1" xfDxf="1" sqref="A103:XFD103" start="0" length="0">
      <dxf>
        <font>
          <sz val="14"/>
          <color auto="1"/>
          <name val="Times New Roman"/>
          <scheme val="none"/>
        </font>
        <alignment vertical="center" wrapText="1" readingOrder="0"/>
      </dxf>
    </rfmt>
    <rcc rId="0" sId="1" dxf="1">
      <nc r="A103" t="inlineStr">
        <is>
          <t>01.10.01</t>
        </is>
      </nc>
      <ndxf>
        <font>
          <sz val="14"/>
          <color auto="1"/>
          <name val="Times New Roman"/>
          <scheme val="none"/>
        </font>
        <numFmt numFmtId="30" formatCode="@"/>
        <alignment horizontal="right" vertical="top" wrapText="0" readingOrder="0"/>
      </ndxf>
    </rcc>
    <rcc rId="0" sId="1" dxf="1">
      <nc r="B103">
        <f>B40+B41</f>
      </nc>
      <ndxf>
        <numFmt numFmtId="4" formatCode="#,##0.00"/>
        <alignment horizontal="right" readingOrder="0"/>
      </ndxf>
    </rcc>
    <rfmt sheetId="1" sqref="C103" start="0" length="0">
      <dxf>
        <alignment horizontal="justify" readingOrder="0"/>
      </dxf>
    </rfmt>
  </rrc>
  <rrc rId="201" sId="1" ref="A103:XFD103" action="deleteRow">
    <undo index="1" exp="ref" v="1" dr="B103" r="B104" sId="1"/>
    <undo index="0" exp="area" ref3D="1" dr="$A$1:$D$103" dn="Z_260387B0_B1F3_4AAF_947E_15E02CF4B4A4_.wvu.PrintArea" sId="1"/>
    <undo index="0" exp="area" ref3D="1" dr="$A$1:$D$103" dn="Z_7AAF5922_39F8_4282_B83D_A48B18C8B156_.wvu.PrintArea" sId="1"/>
    <rfmt sheetId="1" xfDxf="1" sqref="A103:XFD103" start="0" length="0">
      <dxf>
        <font>
          <sz val="14"/>
          <color auto="1"/>
          <name val="Times New Roman"/>
          <scheme val="none"/>
        </font>
        <alignment vertical="center" wrapText="1" readingOrder="0"/>
      </dxf>
    </rfmt>
    <rfmt sheetId="1" sqref="A103" start="0" length="0">
      <dxf>
        <font>
          <sz val="14"/>
          <color auto="1"/>
          <name val="Times New Roman"/>
          <scheme val="none"/>
        </font>
        <numFmt numFmtId="30" formatCode="@"/>
        <alignment horizontal="right" vertical="top" wrapText="0" readingOrder="0"/>
      </dxf>
    </rfmt>
    <rcc rId="0" sId="1" dxf="1">
      <nc r="B103">
        <f>SUM(#REF!)</f>
      </nc>
      <ndxf>
        <font>
          <b/>
          <sz val="14"/>
          <color auto="1"/>
          <name val="Times New Roman"/>
          <scheme val="none"/>
        </font>
        <numFmt numFmtId="4" formatCode="#,##0.00"/>
        <alignment horizontal="right" readingOrder="0"/>
      </ndxf>
    </rcc>
    <rfmt sheetId="1" sqref="C103" start="0" length="0">
      <dxf>
        <alignment horizontal="justify" readingOrder="0"/>
      </dxf>
    </rfmt>
  </rrc>
  <rrc rId="202" sId="1" ref="A103:XFD103" action="deleteRow">
    <rfmt sheetId="1" xfDxf="1" sqref="A103:XFD103" start="0" length="0">
      <dxf>
        <font>
          <sz val="14"/>
          <color auto="1"/>
          <name val="Times New Roman"/>
          <scheme val="none"/>
        </font>
        <alignment vertical="center" wrapText="1" readingOrder="0"/>
      </dxf>
    </rfmt>
    <rfmt sheetId="1" sqref="A103" start="0" length="0">
      <dxf>
        <font>
          <sz val="11"/>
          <color theme="1"/>
          <name val="Calibri"/>
          <scheme val="minor"/>
        </font>
        <numFmt numFmtId="30" formatCode="@"/>
        <alignment horizontal="right" vertical="top" wrapText="0" readingOrder="0"/>
      </dxf>
    </rfmt>
    <rcc rId="0" sId="1" dxf="1">
      <nc r="B103">
        <f>B101-#REF!</f>
      </nc>
      <ndxf>
        <font>
          <b/>
          <sz val="14"/>
          <color rgb="FFFF0000"/>
          <name val="Times New Roman"/>
          <scheme val="none"/>
        </font>
        <numFmt numFmtId="4" formatCode="#,##0.00"/>
        <alignment horizontal="right" readingOrder="0"/>
      </ndxf>
    </rcc>
    <rfmt sheetId="1" sqref="C103" start="0" length="0">
      <dxf>
        <alignment horizontal="justify" readingOrder="0"/>
      </dxf>
    </rfmt>
  </rrc>
  <rrc rId="203" sId="1" ref="A103:XFD103" action="deleteRow">
    <rfmt sheetId="1" xfDxf="1" sqref="A103:XFD103" start="0" length="0">
      <dxf>
        <font>
          <sz val="14"/>
          <color auto="1"/>
          <name val="Times New Roman"/>
          <scheme val="none"/>
        </font>
        <alignment vertical="center" wrapText="1" readingOrder="0"/>
      </dxf>
    </rfmt>
    <rfmt sheetId="1" sqref="A103" start="0" length="0">
      <dxf>
        <font>
          <sz val="11"/>
          <color theme="1"/>
          <name val="Calibri"/>
          <scheme val="minor"/>
        </font>
        <alignment vertical="bottom" wrapText="0" readingOrder="0"/>
      </dxf>
    </rfmt>
    <rfmt sheetId="1" sqref="B103" start="0" length="0">
      <dxf>
        <font>
          <i/>
          <sz val="14"/>
          <color rgb="FFFF0000"/>
          <name val="Times New Roman"/>
          <scheme val="none"/>
        </font>
        <numFmt numFmtId="4" formatCode="#,##0.00"/>
        <alignment horizontal="right" readingOrder="0"/>
      </dxf>
    </rfmt>
    <rfmt sheetId="1" sqref="C103" start="0" length="0">
      <dxf>
        <alignment horizontal="justify" readingOrder="0"/>
      </dxf>
    </rfmt>
  </rrc>
  <rrc rId="204" sId="1" ref="A103:XFD103" action="deleteRow">
    <rfmt sheetId="1" xfDxf="1" sqref="A103:XFD103" start="0" length="0">
      <dxf>
        <font>
          <sz val="14"/>
          <color auto="1"/>
          <name val="Times New Roman"/>
          <scheme val="none"/>
        </font>
        <alignment vertical="center" wrapText="1" readingOrder="0"/>
      </dxf>
    </rfmt>
    <rfmt sheetId="1" sqref="A103" start="0" length="0">
      <dxf>
        <font>
          <sz val="11"/>
          <color theme="1"/>
          <name val="Calibri"/>
          <scheme val="minor"/>
        </font>
        <alignment vertical="bottom" wrapText="0" readingOrder="0"/>
      </dxf>
    </rfmt>
    <rfmt sheetId="1" sqref="B103" start="0" length="0">
      <dxf>
        <numFmt numFmtId="4" formatCode="#,##0.00"/>
        <alignment horizontal="right" readingOrder="0"/>
      </dxf>
    </rfmt>
    <rfmt sheetId="1" sqref="C103" start="0" length="0">
      <dxf>
        <alignment horizontal="justify" readingOrder="0"/>
      </dxf>
    </rfmt>
  </rrc>
  <rrc rId="205" sId="1" ref="A103:XFD103" action="deleteRow">
    <rfmt sheetId="1" xfDxf="1" sqref="A103:XFD103" start="0" length="0">
      <dxf>
        <font>
          <sz val="14"/>
          <color auto="1"/>
          <name val="Times New Roman"/>
          <scheme val="none"/>
        </font>
        <alignment vertical="center" wrapText="1" readingOrder="0"/>
      </dxf>
    </rfmt>
    <rfmt sheetId="1" sqref="A103" start="0" length="0">
      <dxf>
        <font>
          <sz val="11"/>
          <color theme="1"/>
          <name val="Calibri"/>
          <scheme val="minor"/>
        </font>
        <alignment vertical="bottom" wrapText="0" readingOrder="0"/>
      </dxf>
    </rfmt>
    <rfmt sheetId="1" sqref="B103" start="0" length="0">
      <dxf>
        <numFmt numFmtId="166" formatCode="#,##0.00000"/>
        <alignment horizontal="right" readingOrder="0"/>
      </dxf>
    </rfmt>
    <rfmt sheetId="1" sqref="C103" start="0" length="0">
      <dxf>
        <alignment horizontal="justify" readingOrder="0"/>
      </dxf>
    </rfmt>
  </rrc>
  <rrc rId="206" sId="1" ref="A103:XFD103" action="deleteRow">
    <rfmt sheetId="1" xfDxf="1" sqref="A103:XFD103" start="0" length="0"/>
  </rrc>
  <rrc rId="207" sId="1" ref="A103:XFD103" action="deleteRow">
    <rfmt sheetId="1" xfDxf="1" sqref="A103:XFD103" start="0" length="0">
      <dxf>
        <font>
          <sz val="14"/>
          <color auto="1"/>
          <name val="Times New Roman"/>
          <scheme val="none"/>
        </font>
        <alignment vertical="center" wrapText="1" readingOrder="0"/>
      </dxf>
    </rfmt>
    <rfmt sheetId="1" sqref="A103" start="0" length="0">
      <dxf>
        <font>
          <sz val="11"/>
          <color theme="1"/>
          <name val="Calibri"/>
          <scheme val="minor"/>
        </font>
        <alignment vertical="bottom" wrapText="0" readingOrder="0"/>
      </dxf>
    </rfmt>
    <rfmt sheetId="1" sqref="B103" start="0" length="0">
      <dxf>
        <alignment horizontal="right" readingOrder="0"/>
      </dxf>
    </rfmt>
    <rfmt sheetId="1" sqref="C103" start="0" length="0">
      <dxf>
        <alignment horizontal="justify" readingOrder="0"/>
      </dxf>
    </rfmt>
  </rrc>
  <rrc rId="208" sId="1" ref="A103:XFD103" action="deleteRow">
    <rfmt sheetId="1" xfDxf="1" sqref="A103:XFD103" start="0" length="0">
      <dxf>
        <font>
          <sz val="14"/>
          <color auto="1"/>
          <name val="Times New Roman"/>
          <scheme val="none"/>
        </font>
        <alignment vertical="center" wrapText="1" readingOrder="0"/>
      </dxf>
    </rfmt>
    <rcc rId="0" sId="1" dxf="1">
      <nc r="A103" t="inlineStr">
        <is>
          <t>Муниципальные программы</t>
        </is>
      </nc>
      <ndxf>
        <font>
          <sz val="20"/>
          <color auto="1"/>
          <name val="Times New Roman"/>
          <scheme val="none"/>
        </font>
        <fill>
          <patternFill patternType="solid">
            <bgColor theme="5" tint="0.79998168889431442"/>
          </patternFill>
        </fill>
        <alignment vertical="top" readingOrder="0"/>
        <border outline="0">
          <left style="thin">
            <color indexed="64"/>
          </left>
          <right style="thin">
            <color indexed="64"/>
          </right>
          <top style="thin">
            <color indexed="64"/>
          </top>
          <bottom style="thin">
            <color indexed="64"/>
          </bottom>
        </border>
      </ndxf>
    </rcc>
    <rcc rId="0" sId="1" dxf="1">
      <nc r="B103">
        <f>B101-B104</f>
      </nc>
      <ndxf>
        <font>
          <sz val="20"/>
          <color auto="1"/>
          <name val="Times New Roman"/>
          <scheme val="none"/>
        </font>
        <numFmt numFmtId="4" formatCode="#,##0.00"/>
        <fill>
          <patternFill patternType="solid">
            <bgColor theme="5" tint="0.79998168889431442"/>
          </patternFill>
        </fill>
        <alignment horizontal="right" readingOrder="0"/>
        <border outline="0">
          <left style="thin">
            <color indexed="64"/>
          </left>
          <right style="thin">
            <color indexed="64"/>
          </right>
          <top style="thin">
            <color indexed="64"/>
          </top>
          <bottom style="thin">
            <color indexed="64"/>
          </bottom>
        </border>
      </ndxf>
    </rcc>
    <rfmt sheetId="1" sqref="C103" start="0" length="0">
      <dxf>
        <alignment horizontal="justify" readingOrder="0"/>
      </dxf>
    </rfmt>
  </rrc>
  <rrc rId="209" sId="1" ref="A103:XFD103" action="deleteRow">
    <rfmt sheetId="1" xfDxf="1" sqref="A103:XFD103" start="0" length="0">
      <dxf>
        <font>
          <sz val="14"/>
          <color auto="1"/>
          <name val="Times New Roman"/>
          <scheme val="none"/>
        </font>
        <alignment vertical="center" wrapText="1" readingOrder="0"/>
      </dxf>
    </rfmt>
    <rcc rId="0" sId="1" dxf="1">
      <nc r="A103" t="inlineStr">
        <is>
          <t>Непрограммные направления</t>
        </is>
      </nc>
      <ndxf>
        <font>
          <sz val="20"/>
          <color auto="1"/>
          <name val="Times New Roman"/>
          <scheme val="none"/>
        </font>
        <fill>
          <patternFill patternType="solid">
            <bgColor theme="7" tint="0.59999389629810485"/>
          </patternFill>
        </fill>
        <alignment vertical="top" readingOrder="0"/>
        <border outline="0">
          <left style="thin">
            <color indexed="64"/>
          </left>
          <right style="thin">
            <color indexed="64"/>
          </right>
          <top style="thin">
            <color indexed="64"/>
          </top>
          <bottom style="thin">
            <color indexed="64"/>
          </bottom>
        </border>
      </ndxf>
    </rcc>
    <rcc rId="0" sId="1" dxf="1">
      <nc r="B103">
        <f>B91</f>
      </nc>
      <ndxf>
        <font>
          <sz val="20"/>
          <color auto="1"/>
          <name val="Times New Roman"/>
          <scheme val="none"/>
        </font>
        <numFmt numFmtId="4" formatCode="#,##0.00"/>
        <fill>
          <patternFill patternType="solid">
            <bgColor theme="7" tint="0.59999389629810485"/>
          </patternFill>
        </fill>
        <alignment horizontal="right" readingOrder="0"/>
        <border outline="0">
          <left style="thin">
            <color indexed="64"/>
          </left>
          <right style="thin">
            <color indexed="64"/>
          </right>
          <top style="thin">
            <color indexed="64"/>
          </top>
          <bottom style="thin">
            <color indexed="64"/>
          </bottom>
        </border>
      </ndxf>
    </rcc>
    <rfmt sheetId="1" sqref="C103" start="0" length="0">
      <dxf>
        <alignment horizontal="justify" readingOrder="0"/>
      </dxf>
    </rfmt>
  </rrc>
  <rrc rId="210" sId="1" ref="A103:XFD103" action="deleteRow">
    <undo index="1" exp="area" dr="B103:B114" r="B115" sId="1"/>
    <rfmt sheetId="1" xfDxf="1" sqref="A103:XFD103" start="0" length="0">
      <dxf>
        <font>
          <sz val="14"/>
          <color auto="1"/>
          <name val="Times New Roman"/>
          <scheme val="none"/>
        </font>
        <alignment vertical="center" wrapText="1" readingOrder="0"/>
      </dxf>
    </rfmt>
    <rcc rId="0" sId="1" dxf="1">
      <nc r="A103" t="inlineStr">
        <is>
          <t>Муниципальная программа "Молодежь Нижневартовска"</t>
        </is>
      </nc>
      <ndxf>
        <font>
          <sz val="20"/>
          <color auto="1"/>
          <name val="Times New Roman"/>
          <scheme val="none"/>
        </font>
        <alignment horizontal="justify" readingOrder="0"/>
        <border outline="0">
          <left style="thin">
            <color indexed="64"/>
          </left>
          <right style="thin">
            <color indexed="64"/>
          </right>
          <top style="thin">
            <color indexed="64"/>
          </top>
          <bottom style="thin">
            <color indexed="64"/>
          </bottom>
        </border>
      </ndxf>
    </rcc>
    <rcc rId="0" sId="1" dxf="1">
      <nc r="B103">
        <f>B26</f>
      </nc>
      <ndxf>
        <font>
          <sz val="20"/>
          <color auto="1"/>
          <name val="Times New Roman"/>
          <scheme val="none"/>
        </font>
        <numFmt numFmtId="4" formatCode="#,##0.00"/>
        <alignment horizontal="right" readingOrder="0"/>
        <border outline="0">
          <left style="thin">
            <color indexed="64"/>
          </left>
          <right style="thin">
            <color indexed="64"/>
          </right>
          <top style="thin">
            <color indexed="64"/>
          </top>
          <bottom style="thin">
            <color indexed="64"/>
          </bottom>
        </border>
      </ndxf>
    </rcc>
    <rfmt sheetId="1" sqref="C103" start="0" length="0">
      <dxf>
        <alignment horizontal="justify" readingOrder="0"/>
      </dxf>
    </rfmt>
  </rrc>
  <rrc rId="211" sId="1" ref="A103:XFD103" action="deleteRow">
    <undo index="1" exp="area" dr="B103:B113" r="B114" sId="1"/>
    <rfmt sheetId="1" xfDxf="1" sqref="A103:XFD103" start="0" length="0">
      <dxf>
        <font>
          <sz val="14"/>
          <color auto="1"/>
          <name val="Times New Roman"/>
          <scheme val="none"/>
        </font>
        <alignment vertical="center" wrapText="1" readingOrder="0"/>
      </dxf>
    </rfmt>
    <rcc rId="0" sId="1" dxf="1">
      <nc r="A103" t="inlineStr">
        <is>
          <t>Муниципальная программа "Капитальное строительство и реконструкция объектов города Нижневартовска"</t>
        </is>
      </nc>
      <ndxf>
        <font>
          <sz val="20"/>
          <color auto="1"/>
          <name val="Times New Roman"/>
          <scheme val="none"/>
        </font>
        <numFmt numFmtId="2" formatCode="0.00"/>
        <alignment horizontal="justify" readingOrder="0"/>
        <border outline="0">
          <left style="thin">
            <color indexed="64"/>
          </left>
          <right style="thin">
            <color indexed="64"/>
          </right>
          <top style="thin">
            <color indexed="64"/>
          </top>
          <bottom style="thin">
            <color indexed="64"/>
          </bottom>
        </border>
      </ndxf>
    </rcc>
    <rcc rId="0" sId="1" dxf="1">
      <nc r="B103">
        <f>B19</f>
      </nc>
      <ndxf>
        <font>
          <sz val="20"/>
          <color auto="1"/>
          <name val="Times New Roman"/>
          <scheme val="none"/>
        </font>
        <numFmt numFmtId="4" formatCode="#,##0.00"/>
        <alignment horizontal="right" readingOrder="0"/>
        <border outline="0">
          <left style="thin">
            <color indexed="64"/>
          </left>
          <right style="thin">
            <color indexed="64"/>
          </right>
          <top style="thin">
            <color indexed="64"/>
          </top>
          <bottom style="thin">
            <color indexed="64"/>
          </bottom>
        </border>
      </ndxf>
    </rcc>
    <rfmt sheetId="1" sqref="C103" start="0" length="0">
      <dxf>
        <alignment horizontal="justify" readingOrder="0"/>
      </dxf>
    </rfmt>
  </rrc>
  <rrc rId="212" sId="1" ref="A103:XFD103" action="deleteRow">
    <undo index="1" exp="area" dr="B103:B112" r="B113" sId="1"/>
    <rfmt sheetId="1" xfDxf="1" sqref="A103:XFD103" start="0" length="0">
      <dxf>
        <font>
          <sz val="14"/>
          <color auto="1"/>
          <name val="Times New Roman"/>
          <scheme val="none"/>
        </font>
        <alignment vertical="center" wrapText="1" readingOrder="0"/>
      </dxf>
    </rfmt>
    <rcc rId="0" sId="1" dxf="1">
      <nc r="A103" t="inlineStr">
        <is>
          <t>Муниципальная программа "Материально-техническое и организационное обеспечение деятельности органов местного самоуправления города Нижневартовска"</t>
        </is>
      </nc>
      <ndxf>
        <font>
          <sz val="20"/>
          <color auto="1"/>
          <name val="Times New Roman"/>
          <scheme val="none"/>
        </font>
        <numFmt numFmtId="2" formatCode="0.00"/>
        <alignment horizontal="justify" readingOrder="0"/>
        <border outline="0">
          <left style="thin">
            <color indexed="64"/>
          </left>
          <right style="thin">
            <color indexed="64"/>
          </right>
          <top style="thin">
            <color indexed="64"/>
          </top>
          <bottom style="thin">
            <color indexed="64"/>
          </bottom>
        </border>
      </ndxf>
    </rcc>
    <rcc rId="0" sId="1" dxf="1">
      <nc r="B103">
        <f>B24</f>
      </nc>
      <ndxf>
        <font>
          <sz val="20"/>
          <color auto="1"/>
          <name val="Times New Roman"/>
          <scheme val="none"/>
        </font>
        <numFmt numFmtId="4" formatCode="#,##0.00"/>
        <alignment horizontal="right" readingOrder="0"/>
        <border outline="0">
          <left style="thin">
            <color indexed="64"/>
          </left>
          <right style="thin">
            <color indexed="64"/>
          </right>
          <top style="thin">
            <color indexed="64"/>
          </top>
          <bottom style="thin">
            <color indexed="64"/>
          </bottom>
        </border>
      </ndxf>
    </rcc>
    <rfmt sheetId="1" sqref="C103" start="0" length="0">
      <dxf>
        <alignment horizontal="justify" readingOrder="0"/>
      </dxf>
    </rfmt>
  </rrc>
  <rrc rId="213" sId="1" ref="A103:XFD103" action="deleteRow">
    <undo index="1" exp="area" dr="B103:B111" r="B112" sId="1"/>
    <rfmt sheetId="1" xfDxf="1" sqref="A103:XFD103" start="0" length="0">
      <dxf>
        <font>
          <sz val="14"/>
          <color auto="1"/>
          <name val="Times New Roman"/>
          <scheme val="none"/>
        </font>
        <alignment vertical="center" wrapText="1" readingOrder="0"/>
      </dxf>
    </rfmt>
    <rcc rId="0" sId="1" dxf="1">
      <nc r="A103" t="inlineStr">
        <is>
          <t>Муниципальная программа "Формирование современной городской среды в муниципальном образовании город Нижневартовск"</t>
        </is>
      </nc>
      <ndxf>
        <font>
          <sz val="20"/>
          <color auto="1"/>
          <name val="Times New Roman"/>
          <scheme val="none"/>
        </font>
        <numFmt numFmtId="2" formatCode="0.00"/>
        <alignment horizontal="justify" readingOrder="0"/>
        <border outline="0">
          <left style="thin">
            <color indexed="64"/>
          </left>
          <right style="thin">
            <color indexed="64"/>
          </right>
          <top style="thin">
            <color indexed="64"/>
          </top>
          <bottom style="thin">
            <color indexed="64"/>
          </bottom>
        </border>
      </ndxf>
    </rcc>
    <rcc rId="0" sId="1" dxf="1">
      <nc r="B103">
        <f>B13</f>
      </nc>
      <ndxf>
        <font>
          <sz val="20"/>
          <color auto="1"/>
          <name val="Times New Roman"/>
          <scheme val="none"/>
        </font>
        <numFmt numFmtId="4" formatCode="#,##0.00"/>
        <alignment horizontal="right" readingOrder="0"/>
        <border outline="0">
          <left style="thin">
            <color indexed="64"/>
          </left>
          <right style="thin">
            <color indexed="64"/>
          </right>
          <top style="thin">
            <color indexed="64"/>
          </top>
          <bottom style="thin">
            <color indexed="64"/>
          </bottom>
        </border>
      </ndxf>
    </rcc>
    <rfmt sheetId="1" sqref="C103" start="0" length="0">
      <dxf>
        <alignment horizontal="justify" readingOrder="0"/>
      </dxf>
    </rfmt>
  </rrc>
  <rrc rId="214" sId="1" ref="A103:XFD103" action="deleteRow">
    <undo index="1" exp="area" dr="B103:B110" r="B111" sId="1"/>
    <rfmt sheetId="1" xfDxf="1" sqref="A103:XFD103" start="0" length="0">
      <dxf>
        <font>
          <sz val="14"/>
          <color auto="1"/>
          <name val="Times New Roman"/>
          <scheme val="none"/>
        </font>
        <alignment vertical="center" wrapText="1" readingOrder="0"/>
      </dxf>
    </rfmt>
    <rcc rId="0" sId="1" dxf="1">
      <nc r="A103" t="inlineStr">
        <is>
          <t>Муниципальная программа "Оздоровление экологической обстановки в городе Нижневартовске"</t>
        </is>
      </nc>
      <ndxf>
        <font>
          <sz val="20"/>
          <color auto="1"/>
          <name val="Times New Roman"/>
          <scheme val="none"/>
        </font>
        <numFmt numFmtId="2" formatCode="0.00"/>
        <alignment horizontal="justify" readingOrder="0"/>
        <border outline="0">
          <left style="thin">
            <color indexed="64"/>
          </left>
          <right style="thin">
            <color indexed="64"/>
          </right>
          <top style="thin">
            <color indexed="64"/>
          </top>
          <bottom style="thin">
            <color indexed="64"/>
          </bottom>
        </border>
      </ndxf>
    </rcc>
    <rcc rId="0" sId="1" dxf="1">
      <nc r="B103">
        <f>B9</f>
      </nc>
      <ndxf>
        <font>
          <sz val="20"/>
          <color auto="1"/>
          <name val="Times New Roman"/>
          <scheme val="none"/>
        </font>
        <numFmt numFmtId="4" formatCode="#,##0.00"/>
        <alignment horizontal="right" readingOrder="0"/>
        <border outline="0">
          <left style="thin">
            <color indexed="64"/>
          </left>
          <right style="thin">
            <color indexed="64"/>
          </right>
          <top style="thin">
            <color indexed="64"/>
          </top>
          <bottom style="thin">
            <color indexed="64"/>
          </bottom>
        </border>
      </ndxf>
    </rcc>
    <rfmt sheetId="1" sqref="C103" start="0" length="0">
      <dxf>
        <alignment horizontal="justify" readingOrder="0"/>
      </dxf>
    </rfmt>
  </rrc>
  <rrc rId="215" sId="1" ref="A103:XFD103" action="deleteRow">
    <undo index="1" exp="area" dr="B103:B109" r="B110" sId="1"/>
    <rfmt sheetId="1" xfDxf="1" sqref="A103:XFD103" start="0" length="0">
      <dxf>
        <font>
          <sz val="14"/>
          <color auto="1"/>
          <name val="Times New Roman"/>
          <scheme val="none"/>
        </font>
        <alignment vertical="center" wrapText="1" readingOrder="0"/>
      </dxf>
    </rfmt>
    <rcc rId="0" sId="1" dxf="1">
      <nc r="A103" t="inlineStr">
        <is>
          <t>Муниципальная программа "Профилактика правонарушений и терроризма в городе Нижневартовске"</t>
        </is>
      </nc>
      <ndxf>
        <font>
          <sz val="20"/>
          <color auto="1"/>
          <name val="Times New Roman"/>
          <scheme val="none"/>
        </font>
        <fill>
          <patternFill patternType="solid">
            <bgColor theme="0"/>
          </patternFill>
        </fill>
        <alignment horizontal="justify" readingOrder="0"/>
        <border outline="0">
          <left style="thin">
            <color indexed="64"/>
          </left>
          <right style="thin">
            <color indexed="64"/>
          </right>
          <top style="thin">
            <color indexed="64"/>
          </top>
          <bottom style="thin">
            <color indexed="64"/>
          </bottom>
        </border>
      </ndxf>
    </rcc>
    <rcc rId="0" sId="1" dxf="1">
      <nc r="B103">
        <f>B21+B29+B65+B88</f>
      </nc>
      <ndxf>
        <font>
          <sz val="20"/>
          <color auto="1"/>
          <name val="Times New Roman"/>
          <scheme val="none"/>
        </font>
        <numFmt numFmtId="4" formatCode="#,##0.00"/>
        <alignment horizontal="right" readingOrder="0"/>
        <border outline="0">
          <left style="thin">
            <color indexed="64"/>
          </left>
          <right style="thin">
            <color indexed="64"/>
          </right>
          <top style="thin">
            <color indexed="64"/>
          </top>
          <bottom style="thin">
            <color indexed="64"/>
          </bottom>
        </border>
      </ndxf>
    </rcc>
    <rfmt sheetId="1" sqref="C103" start="0" length="0">
      <dxf>
        <alignment horizontal="justify" readingOrder="0"/>
      </dxf>
    </rfmt>
  </rrc>
  <rrc rId="216" sId="1" ref="A103:XFD103" action="deleteRow">
    <undo index="1" exp="area" dr="B103:B108" r="B109" sId="1"/>
    <rfmt sheetId="1" xfDxf="1" sqref="A103:XFD103" start="0" length="0">
      <dxf>
        <font>
          <sz val="14"/>
          <color auto="1"/>
          <name val="Times New Roman"/>
          <scheme val="none"/>
        </font>
        <alignment vertical="center" wrapText="1" readingOrder="0"/>
      </dxf>
    </rfmt>
    <rcc rId="0" sId="1" dxf="1">
      <nc r="A103" t="inlineStr">
        <is>
          <t>Муниципальная программа "Социальная поддержка и социальная помощь для отдельных категорий граждан в городе Нижневартовске"</t>
        </is>
      </nc>
      <ndxf>
        <font>
          <sz val="20"/>
          <color auto="1"/>
          <name val="Times New Roman"/>
          <scheme val="none"/>
        </font>
        <fill>
          <patternFill patternType="solid">
            <bgColor theme="0"/>
          </patternFill>
        </fill>
        <alignment horizontal="justify" readingOrder="0"/>
        <border outline="0">
          <left style="thin">
            <color indexed="64"/>
          </left>
          <right style="thin">
            <color indexed="64"/>
          </right>
          <top style="thin">
            <color indexed="64"/>
          </top>
          <bottom style="thin">
            <color indexed="64"/>
          </bottom>
        </border>
      </ndxf>
    </rcc>
    <rcc rId="0" sId="1" dxf="1">
      <nc r="B103">
        <f>B86</f>
      </nc>
      <ndxf>
        <font>
          <sz val="20"/>
          <color auto="1"/>
          <name val="Times New Roman"/>
          <scheme val="none"/>
        </font>
        <numFmt numFmtId="4" formatCode="#,##0.00"/>
        <alignment horizontal="right" readingOrder="0"/>
        <border outline="0">
          <left style="thin">
            <color indexed="64"/>
          </left>
          <right style="thin">
            <color indexed="64"/>
          </right>
          <top style="thin">
            <color indexed="64"/>
          </top>
          <bottom style="thin">
            <color indexed="64"/>
          </bottom>
        </border>
      </ndxf>
    </rcc>
    <rfmt sheetId="1" sqref="C103" start="0" length="0">
      <dxf>
        <alignment horizontal="justify" readingOrder="0"/>
      </dxf>
    </rfmt>
  </rrc>
  <rrc rId="217" sId="1" ref="A103:XFD103" action="deleteRow">
    <undo index="1" exp="area" dr="B103:B107" r="B108" sId="1"/>
    <rfmt sheetId="1" xfDxf="1" sqref="A103:XFD103" start="0" length="0">
      <dxf>
        <font>
          <sz val="14"/>
          <color auto="1"/>
          <name val="Times New Roman"/>
          <scheme val="none"/>
        </font>
        <alignment vertical="center" wrapText="1" readingOrder="0"/>
      </dxf>
    </rfmt>
    <rcc rId="0" sId="1" dxf="1">
      <nc r="A103" t="inlineStr">
        <is>
          <t>Муниципальная программа "Развитие жилищно-коммунального хозяйства города Нижневартовска"</t>
        </is>
      </nc>
      <ndxf>
        <font>
          <sz val="20"/>
          <color auto="1"/>
          <name val="Times New Roman"/>
          <scheme val="none"/>
        </font>
        <numFmt numFmtId="2" formatCode="0.00"/>
        <alignment horizontal="justify" readingOrder="0"/>
        <border outline="0">
          <left style="thin">
            <color indexed="64"/>
          </left>
          <right style="thin">
            <color indexed="64"/>
          </right>
          <top style="thin">
            <color indexed="64"/>
          </top>
          <bottom style="thin">
            <color indexed="64"/>
          </bottom>
        </border>
      </ndxf>
    </rcc>
    <rcc rId="0" sId="1" dxf="1">
      <nc r="B103">
        <f>B49</f>
      </nc>
      <ndxf>
        <font>
          <sz val="20"/>
          <color auto="1"/>
          <name val="Times New Roman"/>
          <scheme val="none"/>
        </font>
        <numFmt numFmtId="4" formatCode="#,##0.00"/>
        <alignment horizontal="right" readingOrder="0"/>
        <border outline="0">
          <left style="thin">
            <color indexed="64"/>
          </left>
          <right style="thin">
            <color indexed="64"/>
          </right>
          <top style="thin">
            <color indexed="64"/>
          </top>
          <bottom style="thin">
            <color indexed="64"/>
          </bottom>
        </border>
      </ndxf>
    </rcc>
    <rfmt sheetId="1" sqref="C103" start="0" length="0">
      <dxf>
        <alignment horizontal="justify" readingOrder="0"/>
      </dxf>
    </rfmt>
  </rrc>
  <rrc rId="218" sId="1" ref="A103:XFD103" action="deleteRow">
    <undo index="1" exp="area" dr="B103:B106" r="B107" sId="1"/>
    <rfmt sheetId="1" xfDxf="1" sqref="A103:XFD103" start="0" length="0">
      <dxf>
        <font>
          <sz val="14"/>
          <color auto="1"/>
          <name val="Times New Roman"/>
          <scheme val="none"/>
        </font>
        <alignment vertical="center" wrapText="1" readingOrder="0"/>
      </dxf>
    </rfmt>
    <rcc rId="0" sId="1" dxf="1">
      <nc r="A103" t="inlineStr">
        <is>
          <t>Муниципальная программа "Содержание дорожного хозяйства, организация транспортного обслуживания и благоустройство территории города Нижневартовска"</t>
        </is>
      </nc>
      <ndxf>
        <font>
          <sz val="20"/>
          <color auto="1"/>
          <name val="Times New Roman"/>
          <scheme val="none"/>
        </font>
        <numFmt numFmtId="2" formatCode="0.00"/>
        <alignment horizontal="justify" readingOrder="0"/>
        <border outline="0">
          <left style="thin">
            <color indexed="64"/>
          </left>
          <right style="thin">
            <color indexed="64"/>
          </right>
          <top style="thin">
            <color indexed="64"/>
          </top>
          <bottom style="thin">
            <color indexed="64"/>
          </bottom>
        </border>
      </ndxf>
    </rcc>
    <rcc rId="0" sId="1" dxf="1">
      <nc r="B103">
        <f>B34</f>
      </nc>
      <ndxf>
        <font>
          <sz val="20"/>
          <color auto="1"/>
          <name val="Times New Roman"/>
          <scheme val="none"/>
        </font>
        <numFmt numFmtId="4" formatCode="#,##0.00"/>
        <alignment horizontal="right" readingOrder="0"/>
        <border outline="0">
          <left style="thin">
            <color indexed="64"/>
          </left>
          <right style="thin">
            <color indexed="64"/>
          </right>
          <top style="thin">
            <color indexed="64"/>
          </top>
          <bottom style="thin">
            <color indexed="64"/>
          </bottom>
        </border>
      </ndxf>
    </rcc>
    <rfmt sheetId="1" sqref="C103" start="0" length="0">
      <dxf>
        <alignment horizontal="justify" readingOrder="0"/>
      </dxf>
    </rfmt>
  </rrc>
  <rrc rId="219" sId="1" ref="A103:XFD103" action="deleteRow">
    <undo index="1" exp="area" dr="B103:B105" r="B106" sId="1"/>
    <rfmt sheetId="1" xfDxf="1" sqref="A103:XFD103" start="0" length="0">
      <dxf>
        <font>
          <sz val="14"/>
          <color auto="1"/>
          <name val="Times New Roman"/>
          <scheme val="none"/>
        </font>
        <alignment vertical="center" wrapText="1" readingOrder="0"/>
      </dxf>
    </rfmt>
    <rcc rId="0" sId="1" dxf="1">
      <nc r="A103" t="inlineStr">
        <is>
          <t>Муниципальная программа "Обеспечение доступным и комфортным жильем жителей города Нижневартовска"</t>
        </is>
      </nc>
      <ndxf>
        <font>
          <sz val="20"/>
          <color auto="1"/>
          <name val="Times New Roman"/>
          <scheme val="none"/>
        </font>
        <numFmt numFmtId="2" formatCode="0.00"/>
        <alignment horizontal="justify" readingOrder="0"/>
        <border outline="0">
          <left style="thin">
            <color indexed="64"/>
          </left>
          <right style="thin">
            <color indexed="64"/>
          </right>
          <top style="thin">
            <color indexed="64"/>
          </top>
          <bottom style="thin">
            <color indexed="64"/>
          </bottom>
        </border>
      </ndxf>
    </rcc>
    <rcc rId="0" sId="1" dxf="1">
      <nc r="B103">
        <f>B32</f>
      </nc>
      <ndxf>
        <font>
          <sz val="20"/>
          <color auto="1"/>
          <name val="Times New Roman"/>
          <scheme val="none"/>
        </font>
        <numFmt numFmtId="4" formatCode="#,##0.00"/>
        <alignment horizontal="right" readingOrder="0"/>
        <border outline="0">
          <left style="thin">
            <color indexed="64"/>
          </left>
          <right style="thin">
            <color indexed="64"/>
          </right>
          <top style="thin">
            <color indexed="64"/>
          </top>
          <bottom style="thin">
            <color indexed="64"/>
          </bottom>
        </border>
      </ndxf>
    </rcc>
    <rfmt sheetId="1" sqref="C103" start="0" length="0">
      <dxf>
        <alignment horizontal="justify" readingOrder="0"/>
      </dxf>
    </rfmt>
  </rrc>
  <rrc rId="220" sId="1" ref="A103:XFD103" action="deleteRow">
    <undo index="1" exp="area" dr="B103:B104" r="B105" sId="1"/>
    <rfmt sheetId="1" xfDxf="1" sqref="A103:XFD103" start="0" length="0">
      <dxf>
        <font>
          <sz val="14"/>
          <color auto="1"/>
          <name val="Times New Roman"/>
          <scheme val="none"/>
        </font>
        <alignment vertical="center" wrapText="1" readingOrder="0"/>
      </dxf>
    </rfmt>
    <rcc rId="0" sId="1" dxf="1">
      <nc r="A103" t="inlineStr">
        <is>
          <t>Муниципальная программа "Развитие образования города Нижневартовска"</t>
        </is>
      </nc>
      <ndxf>
        <font>
          <sz val="20"/>
          <color auto="1"/>
          <name val="Times New Roman"/>
          <scheme val="none"/>
        </font>
        <fill>
          <patternFill patternType="solid">
            <bgColor theme="0"/>
          </patternFill>
        </fill>
        <alignment horizontal="justify" readingOrder="0"/>
        <border outline="0">
          <left style="thin">
            <color indexed="64"/>
          </left>
          <right style="thin">
            <color indexed="64"/>
          </right>
          <top style="thin">
            <color indexed="64"/>
          </top>
          <bottom style="thin">
            <color indexed="64"/>
          </bottom>
        </border>
      </ndxf>
    </rcc>
    <rcc rId="0" sId="1" dxf="1">
      <nc r="B103">
        <f>B55</f>
      </nc>
      <ndxf>
        <font>
          <sz val="20"/>
          <color auto="1"/>
          <name val="Times New Roman"/>
          <scheme val="none"/>
        </font>
        <numFmt numFmtId="4" formatCode="#,##0.00"/>
        <alignment horizontal="right" readingOrder="0"/>
        <border outline="0">
          <left style="thin">
            <color indexed="64"/>
          </left>
          <right style="thin">
            <color indexed="64"/>
          </right>
          <top style="thin">
            <color indexed="64"/>
          </top>
          <bottom style="thin">
            <color indexed="64"/>
          </bottom>
        </border>
      </ndxf>
    </rcc>
    <rfmt sheetId="1" sqref="C103" start="0" length="0">
      <dxf>
        <alignment horizontal="justify" readingOrder="0"/>
      </dxf>
    </rfmt>
  </rrc>
  <rrc rId="221" sId="1" ref="A103:XFD103" action="deleteRow">
    <undo index="1" exp="area" dr="B103" r="B104" sId="1"/>
    <rfmt sheetId="1" xfDxf="1" sqref="A103:XFD103" start="0" length="0">
      <dxf>
        <font>
          <sz val="14"/>
          <color auto="1"/>
          <name val="Times New Roman"/>
          <scheme val="none"/>
        </font>
        <alignment vertical="center" wrapText="1" readingOrder="0"/>
      </dxf>
    </rfmt>
    <rcc rId="0" sId="1" dxf="1">
      <nc r="A103" t="inlineStr">
        <is>
          <t>Муниципальная программа "Развитие социальной сферы города Нижневартовска"</t>
        </is>
      </nc>
      <ndxf>
        <font>
          <sz val="20"/>
          <color auto="1"/>
          <name val="Times New Roman"/>
          <scheme val="none"/>
        </font>
        <fill>
          <patternFill patternType="solid">
            <bgColor theme="0"/>
          </patternFill>
        </fill>
        <alignment horizontal="justify" readingOrder="0"/>
        <border outline="0">
          <left style="thin">
            <color indexed="64"/>
          </left>
          <right style="thin">
            <color indexed="64"/>
          </right>
          <top style="thin">
            <color indexed="64"/>
          </top>
          <bottom style="thin">
            <color indexed="64"/>
          </bottom>
        </border>
      </ndxf>
    </rcc>
    <rcc rId="0" sId="1" dxf="1">
      <nc r="B103">
        <f>B70</f>
      </nc>
      <ndxf>
        <font>
          <sz val="20"/>
          <color auto="1"/>
          <name val="Times New Roman"/>
          <scheme val="none"/>
        </font>
        <numFmt numFmtId="4" formatCode="#,##0.00"/>
        <alignment horizontal="right" readingOrder="0"/>
        <border outline="0">
          <left style="thin">
            <color indexed="64"/>
          </left>
          <right style="thin">
            <color indexed="64"/>
          </right>
          <top style="thin">
            <color indexed="64"/>
          </top>
          <bottom style="thin">
            <color indexed="64"/>
          </bottom>
        </border>
      </ndxf>
    </rcc>
    <rfmt sheetId="1" sqref="C103" start="0" length="0">
      <dxf>
        <alignment horizontal="justify" readingOrder="0"/>
      </dxf>
    </rfmt>
  </rrc>
  <rrc rId="222" sId="1" ref="A103:XFD103" action="deleteRow">
    <rfmt sheetId="1" xfDxf="1" sqref="A103:XFD103" start="0" length="0">
      <dxf>
        <font>
          <sz val="14"/>
          <color auto="1"/>
          <name val="Times New Roman"/>
          <scheme val="none"/>
        </font>
        <alignment vertical="center" wrapText="1" readingOrder="0"/>
      </dxf>
    </rfmt>
    <rcc rId="0" sId="1" dxf="1">
      <nc r="A103" t="inlineStr">
        <is>
          <t>Всего МП</t>
        </is>
      </nc>
      <ndxf>
        <font>
          <sz val="20"/>
          <color auto="1"/>
          <name val="Times New Roman"/>
          <scheme val="none"/>
        </font>
        <alignment horizontal="right" vertical="top" wrapText="0" readingOrder="0"/>
        <border outline="0">
          <left style="thin">
            <color indexed="64"/>
          </left>
          <right style="thin">
            <color indexed="64"/>
          </right>
          <top style="thin">
            <color indexed="64"/>
          </top>
          <bottom style="thin">
            <color indexed="64"/>
          </bottom>
        </border>
      </ndxf>
    </rcc>
    <rcc rId="0" sId="1" dxf="1">
      <nc r="B103">
        <f>SUBTOTAL(9,#REF!)</f>
      </nc>
      <ndxf>
        <font>
          <sz val="20"/>
          <color auto="1"/>
          <name val="Times New Roman"/>
          <scheme val="none"/>
        </font>
        <numFmt numFmtId="4" formatCode="#,##0.00"/>
        <alignment horizontal="right" readingOrder="0"/>
        <border outline="0">
          <left style="thin">
            <color indexed="64"/>
          </left>
          <right style="thin">
            <color indexed="64"/>
          </right>
          <top style="thin">
            <color indexed="64"/>
          </top>
          <bottom style="thin">
            <color indexed="64"/>
          </bottom>
        </border>
      </ndxf>
    </rcc>
    <rfmt sheetId="1" sqref="C103" start="0" length="0">
      <dxf>
        <alignment horizontal="justify" readingOrder="0"/>
      </dxf>
    </rfmt>
  </rrc>
  <rcv guid="{C4F1229C-F644-49BB-B399-CB0E66F0A536}" action="delete"/>
  <rdn rId="0" localSheetId="1" customView="1" name="Z_C4F1229C_F644_49BB_B399_CB0E66F0A536_.wvu.PrintArea" hidden="1" oldHidden="1">
    <formula>'2025'!$A$1:$D$101</formula>
    <oldFormula>'2025'!$A$1:$D$101</oldFormula>
  </rdn>
  <rdn rId="0" localSheetId="1" customView="1" name="Z_C4F1229C_F644_49BB_B399_CB0E66F0A536_.wvu.PrintTitles" hidden="1" oldHidden="1">
    <formula>'2025'!$4:$5</formula>
    <oldFormula>'2025'!$4:$5</oldFormula>
  </rdn>
  <rdn rId="0" localSheetId="1" customView="1" name="Z_C4F1229C_F644_49BB_B399_CB0E66F0A536_.wvu.FilterData" hidden="1" oldHidden="1">
    <formula>'2025'!$A$5:$D$101</formula>
    <oldFormula>'2025'!$A$5:$D$101</oldFormula>
  </rdn>
  <rcv guid="{C4F1229C-F644-49BB-B399-CB0E66F0A536}" action="add"/>
</revisions>
</file>

<file path=xl/revisions/revisionLog8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4F1229C-F644-49BB-B399-CB0E66F0A536}" action="delete"/>
  <rdn rId="0" localSheetId="1" customView="1" name="Z_C4F1229C_F644_49BB_B399_CB0E66F0A536_.wvu.PrintArea" hidden="1" oldHidden="1">
    <formula>'2025'!$A$1:$D$101</formula>
    <oldFormula>'2025'!$A$1:$D$101</oldFormula>
  </rdn>
  <rdn rId="0" localSheetId="1" customView="1" name="Z_C4F1229C_F644_49BB_B399_CB0E66F0A536_.wvu.PrintTitles" hidden="1" oldHidden="1">
    <formula>'2025'!$4:$5</formula>
    <oldFormula>'2025'!$4:$5</oldFormula>
  </rdn>
  <rdn rId="0" localSheetId="1" customView="1" name="Z_C4F1229C_F644_49BB_B399_CB0E66F0A536_.wvu.FilterData" hidden="1" oldHidden="1">
    <formula>'2025'!$A$5:$D$101</formula>
    <oldFormula>'2025'!$A$5:$D$101</oldFormula>
  </rdn>
  <rcv guid="{C4F1229C-F644-49BB-B399-CB0E66F0A536}" action="add"/>
</revisions>
</file>

<file path=xl/revisions/revisionLog8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4F1229C-F644-49BB-B399-CB0E66F0A536}" action="delete"/>
  <rdn rId="0" localSheetId="1" customView="1" name="Z_C4F1229C_F644_49BB_B399_CB0E66F0A536_.wvu.PrintArea" hidden="1" oldHidden="1">
    <formula>'2025'!$A$1:$D$101</formula>
    <oldFormula>'2025'!$A$1:$D$101</oldFormula>
  </rdn>
  <rdn rId="0" localSheetId="1" customView="1" name="Z_C4F1229C_F644_49BB_B399_CB0E66F0A536_.wvu.PrintTitles" hidden="1" oldHidden="1">
    <formula>'2025'!$4:$5</formula>
    <oldFormula>'2025'!$4:$5</oldFormula>
  </rdn>
  <rdn rId="0" localSheetId="1" customView="1" name="Z_C4F1229C_F644_49BB_B399_CB0E66F0A536_.wvu.FilterData" hidden="1" oldHidden="1">
    <formula>'2025'!$A$5:$D$101</formula>
    <oldFormula>'2025'!$A$5:$D$101</oldFormula>
  </rdn>
  <rcv guid="{C4F1229C-F644-49BB-B399-CB0E66F0A536}" action="add"/>
</revisions>
</file>

<file path=xl/revisions/revisionLog8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4F1229C-F644-49BB-B399-CB0E66F0A536}" action="delete"/>
  <rdn rId="0" localSheetId="1" customView="1" name="Z_C4F1229C_F644_49BB_B399_CB0E66F0A536_.wvu.PrintArea" hidden="1" oldHidden="1">
    <formula>'2025'!$A$1:$D$101</formula>
    <oldFormula>'2025'!$A$1:$D$101</oldFormula>
  </rdn>
  <rdn rId="0" localSheetId="1" customView="1" name="Z_C4F1229C_F644_49BB_B399_CB0E66F0A536_.wvu.PrintTitles" hidden="1" oldHidden="1">
    <formula>'2025'!$4:$5</formula>
    <oldFormula>'2025'!$4:$5</oldFormula>
  </rdn>
  <rdn rId="0" localSheetId="1" customView="1" name="Z_C4F1229C_F644_49BB_B399_CB0E66F0A536_.wvu.FilterData" hidden="1" oldHidden="1">
    <formula>'2025'!$A$5:$D$101</formula>
    <oldFormula>'2025'!$A$5:$D$101</oldFormula>
  </rdn>
  <rcv guid="{C4F1229C-F644-49BB-B399-CB0E66F0A536}"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 sId="1">
    <oc r="D67" t="inlineStr">
      <is>
        <t>Средства бюджета города за счет остатка средств на счете по учету средств бюджета города на 01.01.2025 на организацию и проведение: игровых программ "Здоровые дети – будущее России"; соревнований по спортивному ориентированию для подростков и молодежи "Югорский азимут"; семинаров, мастерклассов, конференций для педагогической общественности по вопросам профилактики наркомании. Объем потребности сформирован  на основании сметы расходов и коммерческих предложений</t>
      </is>
    </oc>
    <nc r="D67" t="inlineStr">
      <is>
        <t>Средства бюджета города за счет остатка средств на счете по учету средств бюджета города на 01.01.2025 на организацию и проведение: игровых программ "Здоровые дети – будущее России"; соревнований по спортивному ориентированию для подростков и молодежи "Югорский азимут"; семинаров, мастер-классов, конференций для педагогической общественности по вопросам профилактики наркомании. Объем потребности сформирован  на основании сметы расходов и коммерческих предложений</t>
      </is>
    </nc>
  </rcc>
  <rcc rId="20" sId="1">
    <oc r="C68" t="inlineStr">
      <is>
        <t>Пункт 7.1 части 1 статьи 16 Федерального закона от 06.10.2003 №131-ФЗ "Об общих принципах организации местного самоуправления в Российской Федерации"; подпункт "г" пункта  25 Постановления Правительства Российской Федерации от 02.08.2019 № 1006 "Об утверждении требований к антититеррористической защищенности объектов (территорий) Министерства просвещения Российской Федерации и объектов территорий), относящихся к сфере деятельности Министерства просвещения Российской Федерации, и формы паспорта безопасности этих объектов (территорий)".</t>
      </is>
    </oc>
    <nc r="C68" t="inlineStr">
      <is>
        <t>Пункт 7.1 части 1 статьи 16 Федерального закона от 06.10.2003 №131-ФЗ "Об общих принципах организации местного самоуправления в Российской Федерации"; подпункт "г" пункта  25 Постановления Правительства Российской Федерации от 02.08.2019 № 1006 "Об утверждении требований к антитеррористической защищенности объектов (территорий) Министерства просвещения Российской Федерации и объектов территорий), относящихся к сфере деятельности Министерства просвещения Российской Федерации, и формы паспорта безопасности этих объектов (территорий)".</t>
      </is>
    </nc>
  </rcc>
  <rcc rId="21" sId="1">
    <oc r="D75" t="inlineStr">
      <is>
        <t>Остаток средств на счете по учету средств бюджета города на 01.01.2025 (безвозмездные поступления от юридических лиц, имеющих целевое назначение) на организацию и проведение мероприятий, в том числе:
300,00 тыс. рублей - городской фестиваль художественного творчества людей с ограниченными возможностями здоровья "Солнце в ладонях";
350,00 тыс. рублей - мероприятие, посвещенное Международному дню пожилого человека;
348,00 тыс. рублей - предоставление подарочных наборов для поздравления инвалидов, ветеранов Великой Отечественной войны 1941-1945 годови лицам к ним приравненным;
450,00 тыс. рублей - гостиная "Солдатский привал";
852,00 тыс. рублей - цикл мероприятий для старшего поколения.
Договор пожертвования от 16.07.2024 №СНГ-0871/24/173924/01410Д/289-2024 с АО "Самотлорнефтегаз"</t>
      </is>
    </oc>
    <nc r="D75" t="inlineStr">
      <is>
        <t>Остаток средств на счете по учету средств бюджета города на 01.01.2025 (безвозмездные поступления от юридических лиц, имеющих целевое назначение) на организацию и проведение мероприятий, в том числе:
300,00 тыс. рублей - городской фестиваль художественного творчества людей с ограниченными возможностями здоровья "Солнце в ладонях";
350,00 тыс. рублей - мероприятие, посвещенное Международному дню пожилого человека;
348,00 тыс. рублей - предоставление подарочных наборов для поздравления инвалидов, ветеранов Великой Отечественной войны 1941-1945 годов и лицам к ним приравненным;
450,00 тыс. рублей - гостиная "Солдатский привал";
852,00 тыс. рублей - цикл мероприятий для старшего поколения.
Договор пожертвования от 16.07.2024 №СНГ-0871/24/173924/01410Д/289-2024 с АО "Самотлорнефтегаз"</t>
      </is>
    </nc>
  </rcc>
  <rcc rId="22" sId="1">
    <oc r="C89" t="inlineStr">
      <is>
        <t>Пункт 7.1 части 1 статьи 16 Федерального закона от 06.10.2003 №131-ФЗ "Об общих принципах организации местного самоуправления в Российской Федерации"; пункт 21 Постановления Правительства Российской Федерации от 11.02.2017 №176 "Об утверждении требований к антитеррористической защищенности объектов (территорий) в сфере культуры и формы паспорта безопасности этих объетков (территорий)"</t>
      </is>
    </oc>
    <nc r="C89" t="inlineStr">
      <is>
        <t>Пункт 7.1 части 1 статьи 16 Федерального закона от 06.10.2003 №131-ФЗ "Об общих принципах организации местного самоуправления в Российской Федерации"; пункт 21 Постановления Правительства Российской Федерации от 11.02.2017 №176 "Об утверждении требований к антитеррористической защищенности объектов (территорий) в сфере культуры и формы паспорта безопасности этих объектов (территорий)"</t>
      </is>
    </nc>
  </rcc>
  <rcv guid="{F59AD919-7FD1-4BB0-B86D-264A895B1B9E}" action="delete"/>
  <rdn rId="0" localSheetId="1" customView="1" name="Z_F59AD919_7FD1_4BB0_B86D_264A895B1B9E_.wvu.PrintArea" hidden="1" oldHidden="1">
    <formula>'2025'!$A$1:$D$101</formula>
    <oldFormula>'2025'!$A$1:$D$101</oldFormula>
  </rdn>
  <rdn rId="0" localSheetId="1" customView="1" name="Z_F59AD919_7FD1_4BB0_B86D_264A895B1B9E_.wvu.PrintTitles" hidden="1" oldHidden="1">
    <formula>'2025'!$4:$5</formula>
    <oldFormula>'2025'!$4:$5</oldFormula>
  </rdn>
  <rdn rId="0" localSheetId="1" customView="1" name="Z_F59AD919_7FD1_4BB0_B86D_264A895B1B9E_.wvu.FilterData" hidden="1" oldHidden="1">
    <formula>'2025'!$A$5:$D$101</formula>
  </rdn>
  <rcv guid="{F59AD919-7FD1-4BB0-B86D-264A895B1B9E}" action="add"/>
</revisions>
</file>

<file path=xl/revisions/revisionLog9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4F1229C-F644-49BB-B399-CB0E66F0A536}" action="delete"/>
  <rdn rId="0" localSheetId="1" customView="1" name="Z_C4F1229C_F644_49BB_B399_CB0E66F0A536_.wvu.PrintArea" hidden="1" oldHidden="1">
    <formula>'2025'!$A$1:$D$101</formula>
    <oldFormula>'2025'!$A$1:$D$101</oldFormula>
  </rdn>
  <rdn rId="0" localSheetId="1" customView="1" name="Z_C4F1229C_F644_49BB_B399_CB0E66F0A536_.wvu.PrintTitles" hidden="1" oldHidden="1">
    <formula>'2025'!$4:$5</formula>
    <oldFormula>'2025'!$4:$5</oldFormula>
  </rdn>
  <rdn rId="0" localSheetId="1" customView="1" name="Z_C4F1229C_F644_49BB_B399_CB0E66F0A536_.wvu.FilterData" hidden="1" oldHidden="1">
    <formula>'2025'!$A$5:$D$101</formula>
    <oldFormula>'2025'!$A$5:$D$101</oldFormula>
  </rdn>
  <rcv guid="{C4F1229C-F644-49BB-B399-CB0E66F0A536}" action="add"/>
</revisions>
</file>

<file path=xl/revisions/revisionLog9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8" sId="1" xfDxf="1" dxf="1">
    <oc r="D60" t="inlineStr">
      <is>
        <t>Средства бюджета города за счет остатка средств на счете по учету средств бюджета города на 01.01.2025 на обеспечение встречных обязательств муниципального образования город Нижневартовск по капитальному ремонту МБОУ "СШ №2-многопрофильная им. Е.И. Куропаткина", в том числе:
- 10 161,61 тыс. рублей  - на приобретение оборудования для пищеблока, гардероба, медицинского оборудования; 
- 1 700,00 тыс. рублей - на выполнение Дизайн-проекта по благоустройству территории школы;
- 310,00 тыс.рублей - на проведение авторского надзора за выполнением работ по капитальному ремонту.
Объем потребности сформирован на основании счетов, коммерческих предложений.</t>
      </is>
    </oc>
    <nc r="D60" t="inlineStr">
      <is>
        <t>Средства бюджета города за счет остатка средств на счете по учету средств бюджета города на 01.01.2025 на обеспечение деятельности МБОУ "СШ №2-многопрофильная им. Е.И. Куропаткина", в том числе:
- 10 161,61 тыс. рублей  - на приобретение оборудования для пищеблока, гардероба, медицинского оборудования; 
- 1 700,00 тыс. рублей - на выполнение Дизайн-проекта по благоустройству территории школы;
- 310,00 тыс.рублей - на проведение авторского надзора за выполнением работ по капитальному ремонту.
Объем потребности сформирован на основании счетов, коммерческих предложений.</t>
      </is>
    </nc>
    <ndxf>
      <font>
        <sz val="14"/>
        <color auto="1"/>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v guid="{260387B0-B1F3-4AAF-947E-15E02CF4B4A4}" action="delete"/>
  <rdn rId="0" localSheetId="1" customView="1" name="Z_260387B0_B1F3_4AAF_947E_15E02CF4B4A4_.wvu.PrintArea" hidden="1" oldHidden="1">
    <formula>'2025'!$A$1:$D$102</formula>
    <oldFormula>'2025'!$A$1:$D$102</oldFormula>
  </rdn>
  <rdn rId="0" localSheetId="1" customView="1" name="Z_260387B0_B1F3_4AAF_947E_15E02CF4B4A4_.wvu.PrintTitles" hidden="1" oldHidden="1">
    <formula>'2025'!$4:$5</formula>
    <oldFormula>'2025'!$4:$5</oldFormula>
  </rdn>
  <rdn rId="0" localSheetId="1" customView="1" name="Z_260387B0_B1F3_4AAF_947E_15E02CF4B4A4_.wvu.FilterData" hidden="1" oldHidden="1">
    <formula>'2025'!$A$5:$D$101</formula>
    <oldFormula>'2025'!$A$5:$D$101</oldFormula>
  </rdn>
  <rcv guid="{260387B0-B1F3-4AAF-947E-15E02CF4B4A4}" action="add"/>
</revisions>
</file>

<file path=xl/revisions/revisionLog9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2" sId="1">
    <oc r="D60" t="inlineStr">
      <is>
        <t>Средства бюджета города за счет остатка средств на счете по учету средств бюджета города на 01.01.2025 на обеспечение деятельности МБОУ "СШ №2-многопрофильная им. Е.И. Куропаткина", в том числе:
- 10 161,61 тыс. рублей  - на приобретение оборудования для пищеблока, гардероба, медицинского оборудования; 
- 1 700,00 тыс. рублей - на выполнение Дизайн-проекта по благоустройству территории школы;
- 310,00 тыс.рублей - на проведение авторского надзора за выполнением работ по капитальному ремонту.
Объем потребности сформирован на основании счетов, коммерческих предложений.</t>
      </is>
    </oc>
    <nc r="D60" t="inlineStr">
      <is>
        <t>Средства бюджета города за счет остатка средств на счете по учету средств бюджета города на 01.01.2025 для МБОУ "СШ №2-многопрофильная им. Е.И. Куропаткина", в том числе:
- 10 161,61 тыс. рублей  - на приобретение оборудования для пищеблока, гардероба, медицинского оборудования; 
- 1 700,00 тыс. рублей - на выполнение Дизайн-проекта по благоустройству территории школы;
- 310,00 тыс.рублей - на проведение авторского надзора за выполнением работ по капитальному ремонту.
Объем потребности сформирован на основании счетов, коммерческих предложений.</t>
      </is>
    </nc>
  </rcc>
</revisions>
</file>

<file path=xl/revisions/revisionLog9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4F1229C-F644-49BB-B399-CB0E66F0A536}" action="delete"/>
  <rdn rId="0" localSheetId="1" customView="1" name="Z_C4F1229C_F644_49BB_B399_CB0E66F0A536_.wvu.PrintArea" hidden="1" oldHidden="1">
    <formula>'2025'!$A$1:$D$101</formula>
    <oldFormula>'2025'!$A$1:$D$101</oldFormula>
  </rdn>
  <rdn rId="0" localSheetId="1" customView="1" name="Z_C4F1229C_F644_49BB_B399_CB0E66F0A536_.wvu.PrintTitles" hidden="1" oldHidden="1">
    <formula>'2025'!$4:$5</formula>
    <oldFormula>'2025'!$4:$5</oldFormula>
  </rdn>
  <rdn rId="0" localSheetId="1" customView="1" name="Z_C4F1229C_F644_49BB_B399_CB0E66F0A536_.wvu.FilterData" hidden="1" oldHidden="1">
    <formula>'2025'!$A$5:$D$101</formula>
    <oldFormula>'2025'!$A$5:$D$101</oldFormula>
  </rdn>
  <rcv guid="{C4F1229C-F644-49BB-B399-CB0E66F0A536}"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5">
  <userInfo guid="{EBF7B621-98C2-4B0F-8341-33022EC1F71B}" name="Кузьмина Светлана Юрьевна" id="-730740566" dateTime="2025-01-29T15:04:44"/>
  <userInfo guid="{C16E86AD-4D90-40A6-823F-8B503AE3ED58}" name="Петровская Анна Игоревна" id="-564023146" dateTime="2025-01-29T15:09:31"/>
  <userInfo guid="{CD7CE4AD-1960-4EA5-BE18-532879693006}" name="Шмидт Татьяна Николаевна" id="-1810127394" dateTime="2025-01-29T15:18:03"/>
  <userInfo guid="{0665A567-6D66-4583-9F0E-1044A8F7E40C}" name="Решетникова Ирина Александровна" id="-1873451964" dateTime="2025-01-29T16:04:27"/>
  <userInfo guid="{6477FF50-B7FE-4A56-9E86-8DD60E67943B}" name="Жукова Евгения Александровна" id="-474035175" dateTime="2025-01-30T09:04:02"/>
</user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18" Type="http://schemas.openxmlformats.org/officeDocument/2006/relationships/printerSettings" Target="../printerSettings/printerSettings18.bin"/><Relationship Id="rId26" Type="http://schemas.openxmlformats.org/officeDocument/2006/relationships/printerSettings" Target="../printerSettings/printerSettings26.bin"/><Relationship Id="rId3" Type="http://schemas.openxmlformats.org/officeDocument/2006/relationships/printerSettings" Target="../printerSettings/printerSettings3.bin"/><Relationship Id="rId21" Type="http://schemas.openxmlformats.org/officeDocument/2006/relationships/printerSettings" Target="../printerSettings/printerSettings21.bin"/><Relationship Id="rId34" Type="http://schemas.openxmlformats.org/officeDocument/2006/relationships/printerSettings" Target="../printerSettings/printerSettings34.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17" Type="http://schemas.openxmlformats.org/officeDocument/2006/relationships/printerSettings" Target="../printerSettings/printerSettings17.bin"/><Relationship Id="rId25" Type="http://schemas.openxmlformats.org/officeDocument/2006/relationships/printerSettings" Target="../printerSettings/printerSettings25.bin"/><Relationship Id="rId33" Type="http://schemas.openxmlformats.org/officeDocument/2006/relationships/printerSettings" Target="../printerSettings/printerSettings33.bin"/><Relationship Id="rId2" Type="http://schemas.openxmlformats.org/officeDocument/2006/relationships/printerSettings" Target="../printerSettings/printerSettings2.bin"/><Relationship Id="rId16" Type="http://schemas.openxmlformats.org/officeDocument/2006/relationships/printerSettings" Target="../printerSettings/printerSettings16.bin"/><Relationship Id="rId20" Type="http://schemas.openxmlformats.org/officeDocument/2006/relationships/printerSettings" Target="../printerSettings/printerSettings20.bin"/><Relationship Id="rId29" Type="http://schemas.openxmlformats.org/officeDocument/2006/relationships/printerSettings" Target="../printerSettings/printerSettings29.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24" Type="http://schemas.openxmlformats.org/officeDocument/2006/relationships/printerSettings" Target="../printerSettings/printerSettings24.bin"/><Relationship Id="rId32" Type="http://schemas.openxmlformats.org/officeDocument/2006/relationships/printerSettings" Target="../printerSettings/printerSettings32.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23" Type="http://schemas.openxmlformats.org/officeDocument/2006/relationships/printerSettings" Target="../printerSettings/printerSettings23.bin"/><Relationship Id="rId28" Type="http://schemas.openxmlformats.org/officeDocument/2006/relationships/printerSettings" Target="../printerSettings/printerSettings28.bin"/><Relationship Id="rId10" Type="http://schemas.openxmlformats.org/officeDocument/2006/relationships/printerSettings" Target="../printerSettings/printerSettings10.bin"/><Relationship Id="rId19" Type="http://schemas.openxmlformats.org/officeDocument/2006/relationships/printerSettings" Target="../printerSettings/printerSettings19.bin"/><Relationship Id="rId31" Type="http://schemas.openxmlformats.org/officeDocument/2006/relationships/printerSettings" Target="../printerSettings/printerSettings31.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 Id="rId22" Type="http://schemas.openxmlformats.org/officeDocument/2006/relationships/printerSettings" Target="../printerSettings/printerSettings22.bin"/><Relationship Id="rId27" Type="http://schemas.openxmlformats.org/officeDocument/2006/relationships/printerSettings" Target="../printerSettings/printerSettings27.bin"/><Relationship Id="rId30" Type="http://schemas.openxmlformats.org/officeDocument/2006/relationships/printerSettings" Target="../printerSettings/printerSettings3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3"/>
  <sheetViews>
    <sheetView tabSelected="1" view="pageBreakPreview" zoomScale="71" zoomScaleNormal="71" zoomScaleSheetLayoutView="71" workbookViewId="0">
      <pane xSplit="1" ySplit="4" topLeftCell="B5" activePane="bottomRight" state="frozen"/>
      <selection pane="topRight" activeCell="B1" sqref="B1"/>
      <selection pane="bottomLeft" activeCell="A5" sqref="A5"/>
      <selection pane="bottomRight" activeCell="C43" sqref="C43:C47"/>
    </sheetView>
  </sheetViews>
  <sheetFormatPr defaultRowHeight="18.75" x14ac:dyDescent="0.25"/>
  <cols>
    <col min="1" max="1" width="95.140625" customWidth="1"/>
    <col min="2" max="2" width="26.28515625" style="5" customWidth="1"/>
    <col min="3" max="3" width="88.7109375" style="13" customWidth="1"/>
    <col min="4" max="4" width="125.28515625" style="3" customWidth="1"/>
    <col min="5" max="5" width="34" style="2" customWidth="1"/>
    <col min="6" max="6" width="13" style="2" bestFit="1" customWidth="1"/>
    <col min="7" max="21" width="9.140625" style="2"/>
    <col min="22" max="22" width="9.42578125" style="2" customWidth="1"/>
    <col min="23" max="80" width="9.140625" style="2"/>
    <col min="81" max="81" width="10.5703125" style="2" customWidth="1"/>
    <col min="82" max="82" width="60.42578125" style="2" customWidth="1"/>
    <col min="83" max="83" width="18.28515625" style="2" customWidth="1"/>
    <col min="84" max="84" width="92.28515625" style="2" customWidth="1"/>
    <col min="85" max="85" width="85.28515625" style="2" customWidth="1"/>
    <col min="86" max="86" width="10.140625" style="2" customWidth="1"/>
    <col min="87" max="87" width="15" style="2" customWidth="1"/>
    <col min="88" max="88" width="32.7109375" style="2" customWidth="1"/>
    <col min="89" max="336" width="9.140625" style="2"/>
    <col min="337" max="337" width="10.5703125" style="2" customWidth="1"/>
    <col min="338" max="338" width="60.42578125" style="2" customWidth="1"/>
    <col min="339" max="339" width="18.28515625" style="2" customWidth="1"/>
    <col min="340" max="340" width="92.28515625" style="2" customWidth="1"/>
    <col min="341" max="341" width="85.28515625" style="2" customWidth="1"/>
    <col min="342" max="342" width="10.140625" style="2" customWidth="1"/>
    <col min="343" max="343" width="15" style="2" customWidth="1"/>
    <col min="344" max="344" width="32.7109375" style="2" customWidth="1"/>
    <col min="345" max="592" width="9.140625" style="2"/>
    <col min="593" max="593" width="10.5703125" style="2" customWidth="1"/>
    <col min="594" max="594" width="60.42578125" style="2" customWidth="1"/>
    <col min="595" max="595" width="18.28515625" style="2" customWidth="1"/>
    <col min="596" max="596" width="92.28515625" style="2" customWidth="1"/>
    <col min="597" max="597" width="85.28515625" style="2" customWidth="1"/>
    <col min="598" max="598" width="10.140625" style="2" customWidth="1"/>
    <col min="599" max="599" width="15" style="2" customWidth="1"/>
    <col min="600" max="600" width="32.7109375" style="2" customWidth="1"/>
    <col min="601" max="848" width="9.140625" style="2"/>
    <col min="849" max="849" width="10.5703125" style="2" customWidth="1"/>
    <col min="850" max="850" width="60.42578125" style="2" customWidth="1"/>
    <col min="851" max="851" width="18.28515625" style="2" customWidth="1"/>
    <col min="852" max="852" width="92.28515625" style="2" customWidth="1"/>
    <col min="853" max="853" width="85.28515625" style="2" customWidth="1"/>
    <col min="854" max="854" width="10.140625" style="2" customWidth="1"/>
    <col min="855" max="855" width="15" style="2" customWidth="1"/>
    <col min="856" max="856" width="32.7109375" style="2" customWidth="1"/>
    <col min="857" max="1104" width="9.140625" style="2"/>
    <col min="1105" max="1105" width="10.5703125" style="2" customWidth="1"/>
    <col min="1106" max="1106" width="60.42578125" style="2" customWidth="1"/>
    <col min="1107" max="1107" width="18.28515625" style="2" customWidth="1"/>
    <col min="1108" max="1108" width="92.28515625" style="2" customWidth="1"/>
    <col min="1109" max="1109" width="85.28515625" style="2" customWidth="1"/>
    <col min="1110" max="1110" width="10.140625" style="2" customWidth="1"/>
    <col min="1111" max="1111" width="15" style="2" customWidth="1"/>
    <col min="1112" max="1112" width="32.7109375" style="2" customWidth="1"/>
    <col min="1113" max="1360" width="9.140625" style="2"/>
    <col min="1361" max="1361" width="10.5703125" style="2" customWidth="1"/>
    <col min="1362" max="1362" width="60.42578125" style="2" customWidth="1"/>
    <col min="1363" max="1363" width="18.28515625" style="2" customWidth="1"/>
    <col min="1364" max="1364" width="92.28515625" style="2" customWidth="1"/>
    <col min="1365" max="1365" width="85.28515625" style="2" customWidth="1"/>
    <col min="1366" max="1366" width="10.140625" style="2" customWidth="1"/>
    <col min="1367" max="1367" width="15" style="2" customWidth="1"/>
    <col min="1368" max="1368" width="32.7109375" style="2" customWidth="1"/>
    <col min="1369" max="1616" width="9.140625" style="2"/>
    <col min="1617" max="1617" width="10.5703125" style="2" customWidth="1"/>
    <col min="1618" max="1618" width="60.42578125" style="2" customWidth="1"/>
    <col min="1619" max="1619" width="18.28515625" style="2" customWidth="1"/>
    <col min="1620" max="1620" width="92.28515625" style="2" customWidth="1"/>
    <col min="1621" max="1621" width="85.28515625" style="2" customWidth="1"/>
    <col min="1622" max="1622" width="10.140625" style="2" customWidth="1"/>
    <col min="1623" max="1623" width="15" style="2" customWidth="1"/>
    <col min="1624" max="1624" width="32.7109375" style="2" customWidth="1"/>
    <col min="1625" max="1872" width="9.140625" style="2"/>
    <col min="1873" max="1873" width="10.5703125" style="2" customWidth="1"/>
    <col min="1874" max="1874" width="60.42578125" style="2" customWidth="1"/>
    <col min="1875" max="1875" width="18.28515625" style="2" customWidth="1"/>
    <col min="1876" max="1876" width="92.28515625" style="2" customWidth="1"/>
    <col min="1877" max="1877" width="85.28515625" style="2" customWidth="1"/>
    <col min="1878" max="1878" width="10.140625" style="2" customWidth="1"/>
    <col min="1879" max="1879" width="15" style="2" customWidth="1"/>
    <col min="1880" max="1880" width="32.7109375" style="2" customWidth="1"/>
    <col min="1881" max="2128" width="9.140625" style="2"/>
    <col min="2129" max="2129" width="10.5703125" style="2" customWidth="1"/>
    <col min="2130" max="2130" width="60.42578125" style="2" customWidth="1"/>
    <col min="2131" max="2131" width="18.28515625" style="2" customWidth="1"/>
    <col min="2132" max="2132" width="92.28515625" style="2" customWidth="1"/>
    <col min="2133" max="2133" width="85.28515625" style="2" customWidth="1"/>
    <col min="2134" max="2134" width="10.140625" style="2" customWidth="1"/>
    <col min="2135" max="2135" width="15" style="2" customWidth="1"/>
    <col min="2136" max="2136" width="32.7109375" style="2" customWidth="1"/>
    <col min="2137" max="2384" width="9.140625" style="2"/>
    <col min="2385" max="2385" width="10.5703125" style="2" customWidth="1"/>
    <col min="2386" max="2386" width="60.42578125" style="2" customWidth="1"/>
    <col min="2387" max="2387" width="18.28515625" style="2" customWidth="1"/>
    <col min="2388" max="2388" width="92.28515625" style="2" customWidth="1"/>
    <col min="2389" max="2389" width="85.28515625" style="2" customWidth="1"/>
    <col min="2390" max="2390" width="10.140625" style="2" customWidth="1"/>
    <col min="2391" max="2391" width="15" style="2" customWidth="1"/>
    <col min="2392" max="2392" width="32.7109375" style="2" customWidth="1"/>
    <col min="2393" max="2640" width="9.140625" style="2"/>
    <col min="2641" max="2641" width="10.5703125" style="2" customWidth="1"/>
    <col min="2642" max="2642" width="60.42578125" style="2" customWidth="1"/>
    <col min="2643" max="2643" width="18.28515625" style="2" customWidth="1"/>
    <col min="2644" max="2644" width="92.28515625" style="2" customWidth="1"/>
    <col min="2645" max="2645" width="85.28515625" style="2" customWidth="1"/>
    <col min="2646" max="2646" width="10.140625" style="2" customWidth="1"/>
    <col min="2647" max="2647" width="15" style="2" customWidth="1"/>
    <col min="2648" max="2648" width="32.7109375" style="2" customWidth="1"/>
    <col min="2649" max="2896" width="9.140625" style="2"/>
    <col min="2897" max="2897" width="10.5703125" style="2" customWidth="1"/>
    <col min="2898" max="2898" width="60.42578125" style="2" customWidth="1"/>
    <col min="2899" max="2899" width="18.28515625" style="2" customWidth="1"/>
    <col min="2900" max="2900" width="92.28515625" style="2" customWidth="1"/>
    <col min="2901" max="2901" width="85.28515625" style="2" customWidth="1"/>
    <col min="2902" max="2902" width="10.140625" style="2" customWidth="1"/>
    <col min="2903" max="2903" width="15" style="2" customWidth="1"/>
    <col min="2904" max="2904" width="32.7109375" style="2" customWidth="1"/>
    <col min="2905" max="3152" width="9.140625" style="2"/>
    <col min="3153" max="3153" width="10.5703125" style="2" customWidth="1"/>
    <col min="3154" max="3154" width="60.42578125" style="2" customWidth="1"/>
    <col min="3155" max="3155" width="18.28515625" style="2" customWidth="1"/>
    <col min="3156" max="3156" width="92.28515625" style="2" customWidth="1"/>
    <col min="3157" max="3157" width="85.28515625" style="2" customWidth="1"/>
    <col min="3158" max="3158" width="10.140625" style="2" customWidth="1"/>
    <col min="3159" max="3159" width="15" style="2" customWidth="1"/>
    <col min="3160" max="3160" width="32.7109375" style="2" customWidth="1"/>
    <col min="3161" max="3408" width="9.140625" style="2"/>
    <col min="3409" max="3409" width="10.5703125" style="2" customWidth="1"/>
    <col min="3410" max="3410" width="60.42578125" style="2" customWidth="1"/>
    <col min="3411" max="3411" width="18.28515625" style="2" customWidth="1"/>
    <col min="3412" max="3412" width="92.28515625" style="2" customWidth="1"/>
    <col min="3413" max="3413" width="85.28515625" style="2" customWidth="1"/>
    <col min="3414" max="3414" width="10.140625" style="2" customWidth="1"/>
    <col min="3415" max="3415" width="15" style="2" customWidth="1"/>
    <col min="3416" max="3416" width="32.7109375" style="2" customWidth="1"/>
    <col min="3417" max="3664" width="9.140625" style="2"/>
    <col min="3665" max="3665" width="10.5703125" style="2" customWidth="1"/>
    <col min="3666" max="3666" width="60.42578125" style="2" customWidth="1"/>
    <col min="3667" max="3667" width="18.28515625" style="2" customWidth="1"/>
    <col min="3668" max="3668" width="92.28515625" style="2" customWidth="1"/>
    <col min="3669" max="3669" width="85.28515625" style="2" customWidth="1"/>
    <col min="3670" max="3670" width="10.140625" style="2" customWidth="1"/>
    <col min="3671" max="3671" width="15" style="2" customWidth="1"/>
    <col min="3672" max="3672" width="32.7109375" style="2" customWidth="1"/>
    <col min="3673" max="3920" width="9.140625" style="2"/>
    <col min="3921" max="3921" width="10.5703125" style="2" customWidth="1"/>
    <col min="3922" max="3922" width="60.42578125" style="2" customWidth="1"/>
    <col min="3923" max="3923" width="18.28515625" style="2" customWidth="1"/>
    <col min="3924" max="3924" width="92.28515625" style="2" customWidth="1"/>
    <col min="3925" max="3925" width="85.28515625" style="2" customWidth="1"/>
    <col min="3926" max="3926" width="10.140625" style="2" customWidth="1"/>
    <col min="3927" max="3927" width="15" style="2" customWidth="1"/>
    <col min="3928" max="3928" width="32.7109375" style="2" customWidth="1"/>
    <col min="3929" max="4176" width="9.140625" style="2"/>
    <col min="4177" max="4177" width="10.5703125" style="2" customWidth="1"/>
    <col min="4178" max="4178" width="60.42578125" style="2" customWidth="1"/>
    <col min="4179" max="4179" width="18.28515625" style="2" customWidth="1"/>
    <col min="4180" max="4180" width="92.28515625" style="2" customWidth="1"/>
    <col min="4181" max="4181" width="85.28515625" style="2" customWidth="1"/>
    <col min="4182" max="4182" width="10.140625" style="2" customWidth="1"/>
    <col min="4183" max="4183" width="15" style="2" customWidth="1"/>
    <col min="4184" max="4184" width="32.7109375" style="2" customWidth="1"/>
    <col min="4185" max="4432" width="9.140625" style="2"/>
    <col min="4433" max="4433" width="10.5703125" style="2" customWidth="1"/>
    <col min="4434" max="4434" width="60.42578125" style="2" customWidth="1"/>
    <col min="4435" max="4435" width="18.28515625" style="2" customWidth="1"/>
    <col min="4436" max="4436" width="92.28515625" style="2" customWidth="1"/>
    <col min="4437" max="4437" width="85.28515625" style="2" customWidth="1"/>
    <col min="4438" max="4438" width="10.140625" style="2" customWidth="1"/>
    <col min="4439" max="4439" width="15" style="2" customWidth="1"/>
    <col min="4440" max="4440" width="32.7109375" style="2" customWidth="1"/>
    <col min="4441" max="4688" width="9.140625" style="2"/>
    <col min="4689" max="4689" width="10.5703125" style="2" customWidth="1"/>
    <col min="4690" max="4690" width="60.42578125" style="2" customWidth="1"/>
    <col min="4691" max="4691" width="18.28515625" style="2" customWidth="1"/>
    <col min="4692" max="4692" width="92.28515625" style="2" customWidth="1"/>
    <col min="4693" max="4693" width="85.28515625" style="2" customWidth="1"/>
    <col min="4694" max="4694" width="10.140625" style="2" customWidth="1"/>
    <col min="4695" max="4695" width="15" style="2" customWidth="1"/>
    <col min="4696" max="4696" width="32.7109375" style="2" customWidth="1"/>
    <col min="4697" max="4944" width="9.140625" style="2"/>
    <col min="4945" max="4945" width="10.5703125" style="2" customWidth="1"/>
    <col min="4946" max="4946" width="60.42578125" style="2" customWidth="1"/>
    <col min="4947" max="4947" width="18.28515625" style="2" customWidth="1"/>
    <col min="4948" max="4948" width="92.28515625" style="2" customWidth="1"/>
    <col min="4949" max="4949" width="85.28515625" style="2" customWidth="1"/>
    <col min="4950" max="4950" width="10.140625" style="2" customWidth="1"/>
    <col min="4951" max="4951" width="15" style="2" customWidth="1"/>
    <col min="4952" max="4952" width="32.7109375" style="2" customWidth="1"/>
    <col min="4953" max="5200" width="9.140625" style="2"/>
    <col min="5201" max="5201" width="10.5703125" style="2" customWidth="1"/>
    <col min="5202" max="5202" width="60.42578125" style="2" customWidth="1"/>
    <col min="5203" max="5203" width="18.28515625" style="2" customWidth="1"/>
    <col min="5204" max="5204" width="92.28515625" style="2" customWidth="1"/>
    <col min="5205" max="5205" width="85.28515625" style="2" customWidth="1"/>
    <col min="5206" max="5206" width="10.140625" style="2" customWidth="1"/>
    <col min="5207" max="5207" width="15" style="2" customWidth="1"/>
    <col min="5208" max="5208" width="32.7109375" style="2" customWidth="1"/>
    <col min="5209" max="5456" width="9.140625" style="2"/>
    <col min="5457" max="5457" width="10.5703125" style="2" customWidth="1"/>
    <col min="5458" max="5458" width="60.42578125" style="2" customWidth="1"/>
    <col min="5459" max="5459" width="18.28515625" style="2" customWidth="1"/>
    <col min="5460" max="5460" width="92.28515625" style="2" customWidth="1"/>
    <col min="5461" max="5461" width="85.28515625" style="2" customWidth="1"/>
    <col min="5462" max="5462" width="10.140625" style="2" customWidth="1"/>
    <col min="5463" max="5463" width="15" style="2" customWidth="1"/>
    <col min="5464" max="5464" width="32.7109375" style="2" customWidth="1"/>
    <col min="5465" max="5712" width="9.140625" style="2"/>
    <col min="5713" max="5713" width="10.5703125" style="2" customWidth="1"/>
    <col min="5714" max="5714" width="60.42578125" style="2" customWidth="1"/>
    <col min="5715" max="5715" width="18.28515625" style="2" customWidth="1"/>
    <col min="5716" max="5716" width="92.28515625" style="2" customWidth="1"/>
    <col min="5717" max="5717" width="85.28515625" style="2" customWidth="1"/>
    <col min="5718" max="5718" width="10.140625" style="2" customWidth="1"/>
    <col min="5719" max="5719" width="15" style="2" customWidth="1"/>
    <col min="5720" max="5720" width="32.7109375" style="2" customWidth="1"/>
    <col min="5721" max="5968" width="9.140625" style="2"/>
    <col min="5969" max="5969" width="10.5703125" style="2" customWidth="1"/>
    <col min="5970" max="5970" width="60.42578125" style="2" customWidth="1"/>
    <col min="5971" max="5971" width="18.28515625" style="2" customWidth="1"/>
    <col min="5972" max="5972" width="92.28515625" style="2" customWidth="1"/>
    <col min="5973" max="5973" width="85.28515625" style="2" customWidth="1"/>
    <col min="5974" max="5974" width="10.140625" style="2" customWidth="1"/>
    <col min="5975" max="5975" width="15" style="2" customWidth="1"/>
    <col min="5976" max="5976" width="32.7109375" style="2" customWidth="1"/>
    <col min="5977" max="6224" width="9.140625" style="2"/>
    <col min="6225" max="6225" width="10.5703125" style="2" customWidth="1"/>
    <col min="6226" max="6226" width="60.42578125" style="2" customWidth="1"/>
    <col min="6227" max="6227" width="18.28515625" style="2" customWidth="1"/>
    <col min="6228" max="6228" width="92.28515625" style="2" customWidth="1"/>
    <col min="6229" max="6229" width="85.28515625" style="2" customWidth="1"/>
    <col min="6230" max="6230" width="10.140625" style="2" customWidth="1"/>
    <col min="6231" max="6231" width="15" style="2" customWidth="1"/>
    <col min="6232" max="6232" width="32.7109375" style="2" customWidth="1"/>
    <col min="6233" max="6480" width="9.140625" style="2"/>
    <col min="6481" max="6481" width="10.5703125" style="2" customWidth="1"/>
    <col min="6482" max="6482" width="60.42578125" style="2" customWidth="1"/>
    <col min="6483" max="6483" width="18.28515625" style="2" customWidth="1"/>
    <col min="6484" max="6484" width="92.28515625" style="2" customWidth="1"/>
    <col min="6485" max="6485" width="85.28515625" style="2" customWidth="1"/>
    <col min="6486" max="6486" width="10.140625" style="2" customWidth="1"/>
    <col min="6487" max="6487" width="15" style="2" customWidth="1"/>
    <col min="6488" max="6488" width="32.7109375" style="2" customWidth="1"/>
    <col min="6489" max="6736" width="9.140625" style="2"/>
    <col min="6737" max="6737" width="10.5703125" style="2" customWidth="1"/>
    <col min="6738" max="6738" width="60.42578125" style="2" customWidth="1"/>
    <col min="6739" max="6739" width="18.28515625" style="2" customWidth="1"/>
    <col min="6740" max="6740" width="92.28515625" style="2" customWidth="1"/>
    <col min="6741" max="6741" width="85.28515625" style="2" customWidth="1"/>
    <col min="6742" max="6742" width="10.140625" style="2" customWidth="1"/>
    <col min="6743" max="6743" width="15" style="2" customWidth="1"/>
    <col min="6744" max="6744" width="32.7109375" style="2" customWidth="1"/>
    <col min="6745" max="6992" width="9.140625" style="2"/>
    <col min="6993" max="6993" width="10.5703125" style="2" customWidth="1"/>
    <col min="6994" max="6994" width="60.42578125" style="2" customWidth="1"/>
    <col min="6995" max="6995" width="18.28515625" style="2" customWidth="1"/>
    <col min="6996" max="6996" width="92.28515625" style="2" customWidth="1"/>
    <col min="6997" max="6997" width="85.28515625" style="2" customWidth="1"/>
    <col min="6998" max="6998" width="10.140625" style="2" customWidth="1"/>
    <col min="6999" max="6999" width="15" style="2" customWidth="1"/>
    <col min="7000" max="7000" width="32.7109375" style="2" customWidth="1"/>
    <col min="7001" max="7248" width="9.140625" style="2"/>
    <col min="7249" max="7249" width="10.5703125" style="2" customWidth="1"/>
    <col min="7250" max="7250" width="60.42578125" style="2" customWidth="1"/>
    <col min="7251" max="7251" width="18.28515625" style="2" customWidth="1"/>
    <col min="7252" max="7252" width="92.28515625" style="2" customWidth="1"/>
    <col min="7253" max="7253" width="85.28515625" style="2" customWidth="1"/>
    <col min="7254" max="7254" width="10.140625" style="2" customWidth="1"/>
    <col min="7255" max="7255" width="15" style="2" customWidth="1"/>
    <col min="7256" max="7256" width="32.7109375" style="2" customWidth="1"/>
    <col min="7257" max="7504" width="9.140625" style="2"/>
    <col min="7505" max="7505" width="10.5703125" style="2" customWidth="1"/>
    <col min="7506" max="7506" width="60.42578125" style="2" customWidth="1"/>
    <col min="7507" max="7507" width="18.28515625" style="2" customWidth="1"/>
    <col min="7508" max="7508" width="92.28515625" style="2" customWidth="1"/>
    <col min="7509" max="7509" width="85.28515625" style="2" customWidth="1"/>
    <col min="7510" max="7510" width="10.140625" style="2" customWidth="1"/>
    <col min="7511" max="7511" width="15" style="2" customWidth="1"/>
    <col min="7512" max="7512" width="32.7109375" style="2" customWidth="1"/>
    <col min="7513" max="7760" width="9.140625" style="2"/>
    <col min="7761" max="7761" width="10.5703125" style="2" customWidth="1"/>
    <col min="7762" max="7762" width="60.42578125" style="2" customWidth="1"/>
    <col min="7763" max="7763" width="18.28515625" style="2" customWidth="1"/>
    <col min="7764" max="7764" width="92.28515625" style="2" customWidth="1"/>
    <col min="7765" max="7765" width="85.28515625" style="2" customWidth="1"/>
    <col min="7766" max="7766" width="10.140625" style="2" customWidth="1"/>
    <col min="7767" max="7767" width="15" style="2" customWidth="1"/>
    <col min="7768" max="7768" width="32.7109375" style="2" customWidth="1"/>
    <col min="7769" max="8016" width="9.140625" style="2"/>
    <col min="8017" max="8017" width="10.5703125" style="2" customWidth="1"/>
    <col min="8018" max="8018" width="60.42578125" style="2" customWidth="1"/>
    <col min="8019" max="8019" width="18.28515625" style="2" customWidth="1"/>
    <col min="8020" max="8020" width="92.28515625" style="2" customWidth="1"/>
    <col min="8021" max="8021" width="85.28515625" style="2" customWidth="1"/>
    <col min="8022" max="8022" width="10.140625" style="2" customWidth="1"/>
    <col min="8023" max="8023" width="15" style="2" customWidth="1"/>
    <col min="8024" max="8024" width="32.7109375" style="2" customWidth="1"/>
    <col min="8025" max="8272" width="9.140625" style="2"/>
    <col min="8273" max="8273" width="10.5703125" style="2" customWidth="1"/>
    <col min="8274" max="8274" width="60.42578125" style="2" customWidth="1"/>
    <col min="8275" max="8275" width="18.28515625" style="2" customWidth="1"/>
    <col min="8276" max="8276" width="92.28515625" style="2" customWidth="1"/>
    <col min="8277" max="8277" width="85.28515625" style="2" customWidth="1"/>
    <col min="8278" max="8278" width="10.140625" style="2" customWidth="1"/>
    <col min="8279" max="8279" width="15" style="2" customWidth="1"/>
    <col min="8280" max="8280" width="32.7109375" style="2" customWidth="1"/>
    <col min="8281" max="8528" width="9.140625" style="2"/>
    <col min="8529" max="8529" width="10.5703125" style="2" customWidth="1"/>
    <col min="8530" max="8530" width="60.42578125" style="2" customWidth="1"/>
    <col min="8531" max="8531" width="18.28515625" style="2" customWidth="1"/>
    <col min="8532" max="8532" width="92.28515625" style="2" customWidth="1"/>
    <col min="8533" max="8533" width="85.28515625" style="2" customWidth="1"/>
    <col min="8534" max="8534" width="10.140625" style="2" customWidth="1"/>
    <col min="8535" max="8535" width="15" style="2" customWidth="1"/>
    <col min="8536" max="8536" width="32.7109375" style="2" customWidth="1"/>
    <col min="8537" max="8784" width="9.140625" style="2"/>
    <col min="8785" max="8785" width="10.5703125" style="2" customWidth="1"/>
    <col min="8786" max="8786" width="60.42578125" style="2" customWidth="1"/>
    <col min="8787" max="8787" width="18.28515625" style="2" customWidth="1"/>
    <col min="8788" max="8788" width="92.28515625" style="2" customWidth="1"/>
    <col min="8789" max="8789" width="85.28515625" style="2" customWidth="1"/>
    <col min="8790" max="8790" width="10.140625" style="2" customWidth="1"/>
    <col min="8791" max="8791" width="15" style="2" customWidth="1"/>
    <col min="8792" max="8792" width="32.7109375" style="2" customWidth="1"/>
    <col min="8793" max="9040" width="9.140625" style="2"/>
    <col min="9041" max="9041" width="10.5703125" style="2" customWidth="1"/>
    <col min="9042" max="9042" width="60.42578125" style="2" customWidth="1"/>
    <col min="9043" max="9043" width="18.28515625" style="2" customWidth="1"/>
    <col min="9044" max="9044" width="92.28515625" style="2" customWidth="1"/>
    <col min="9045" max="9045" width="85.28515625" style="2" customWidth="1"/>
    <col min="9046" max="9046" width="10.140625" style="2" customWidth="1"/>
    <col min="9047" max="9047" width="15" style="2" customWidth="1"/>
    <col min="9048" max="9048" width="32.7109375" style="2" customWidth="1"/>
    <col min="9049" max="9296" width="9.140625" style="2"/>
    <col min="9297" max="9297" width="10.5703125" style="2" customWidth="1"/>
    <col min="9298" max="9298" width="60.42578125" style="2" customWidth="1"/>
    <col min="9299" max="9299" width="18.28515625" style="2" customWidth="1"/>
    <col min="9300" max="9300" width="92.28515625" style="2" customWidth="1"/>
    <col min="9301" max="9301" width="85.28515625" style="2" customWidth="1"/>
    <col min="9302" max="9302" width="10.140625" style="2" customWidth="1"/>
    <col min="9303" max="9303" width="15" style="2" customWidth="1"/>
    <col min="9304" max="9304" width="32.7109375" style="2" customWidth="1"/>
    <col min="9305" max="9552" width="9.140625" style="2"/>
    <col min="9553" max="9553" width="10.5703125" style="2" customWidth="1"/>
    <col min="9554" max="9554" width="60.42578125" style="2" customWidth="1"/>
    <col min="9555" max="9555" width="18.28515625" style="2" customWidth="1"/>
    <col min="9556" max="9556" width="92.28515625" style="2" customWidth="1"/>
    <col min="9557" max="9557" width="85.28515625" style="2" customWidth="1"/>
    <col min="9558" max="9558" width="10.140625" style="2" customWidth="1"/>
    <col min="9559" max="9559" width="15" style="2" customWidth="1"/>
    <col min="9560" max="9560" width="32.7109375" style="2" customWidth="1"/>
    <col min="9561" max="9808" width="9.140625" style="2"/>
    <col min="9809" max="9809" width="10.5703125" style="2" customWidth="1"/>
    <col min="9810" max="9810" width="60.42578125" style="2" customWidth="1"/>
    <col min="9811" max="9811" width="18.28515625" style="2" customWidth="1"/>
    <col min="9812" max="9812" width="92.28515625" style="2" customWidth="1"/>
    <col min="9813" max="9813" width="85.28515625" style="2" customWidth="1"/>
    <col min="9814" max="9814" width="10.140625" style="2" customWidth="1"/>
    <col min="9815" max="9815" width="15" style="2" customWidth="1"/>
    <col min="9816" max="9816" width="32.7109375" style="2" customWidth="1"/>
    <col min="9817" max="10064" width="9.140625" style="2"/>
    <col min="10065" max="10065" width="10.5703125" style="2" customWidth="1"/>
    <col min="10066" max="10066" width="60.42578125" style="2" customWidth="1"/>
    <col min="10067" max="10067" width="18.28515625" style="2" customWidth="1"/>
    <col min="10068" max="10068" width="92.28515625" style="2" customWidth="1"/>
    <col min="10069" max="10069" width="85.28515625" style="2" customWidth="1"/>
    <col min="10070" max="10070" width="10.140625" style="2" customWidth="1"/>
    <col min="10071" max="10071" width="15" style="2" customWidth="1"/>
    <col min="10072" max="10072" width="32.7109375" style="2" customWidth="1"/>
    <col min="10073" max="10320" width="9.140625" style="2"/>
    <col min="10321" max="10321" width="10.5703125" style="2" customWidth="1"/>
    <col min="10322" max="10322" width="60.42578125" style="2" customWidth="1"/>
    <col min="10323" max="10323" width="18.28515625" style="2" customWidth="1"/>
    <col min="10324" max="10324" width="92.28515625" style="2" customWidth="1"/>
    <col min="10325" max="10325" width="85.28515625" style="2" customWidth="1"/>
    <col min="10326" max="10326" width="10.140625" style="2" customWidth="1"/>
    <col min="10327" max="10327" width="15" style="2" customWidth="1"/>
    <col min="10328" max="10328" width="32.7109375" style="2" customWidth="1"/>
    <col min="10329" max="10576" width="9.140625" style="2"/>
    <col min="10577" max="10577" width="10.5703125" style="2" customWidth="1"/>
    <col min="10578" max="10578" width="60.42578125" style="2" customWidth="1"/>
    <col min="10579" max="10579" width="18.28515625" style="2" customWidth="1"/>
    <col min="10580" max="10580" width="92.28515625" style="2" customWidth="1"/>
    <col min="10581" max="10581" width="85.28515625" style="2" customWidth="1"/>
    <col min="10582" max="10582" width="10.140625" style="2" customWidth="1"/>
    <col min="10583" max="10583" width="15" style="2" customWidth="1"/>
    <col min="10584" max="10584" width="32.7109375" style="2" customWidth="1"/>
    <col min="10585" max="10832" width="9.140625" style="2"/>
    <col min="10833" max="10833" width="10.5703125" style="2" customWidth="1"/>
    <col min="10834" max="10834" width="60.42578125" style="2" customWidth="1"/>
    <col min="10835" max="10835" width="18.28515625" style="2" customWidth="1"/>
    <col min="10836" max="10836" width="92.28515625" style="2" customWidth="1"/>
    <col min="10837" max="10837" width="85.28515625" style="2" customWidth="1"/>
    <col min="10838" max="10838" width="10.140625" style="2" customWidth="1"/>
    <col min="10839" max="10839" width="15" style="2" customWidth="1"/>
    <col min="10840" max="10840" width="32.7109375" style="2" customWidth="1"/>
    <col min="10841" max="11088" width="9.140625" style="2"/>
    <col min="11089" max="11089" width="10.5703125" style="2" customWidth="1"/>
    <col min="11090" max="11090" width="60.42578125" style="2" customWidth="1"/>
    <col min="11091" max="11091" width="18.28515625" style="2" customWidth="1"/>
    <col min="11092" max="11092" width="92.28515625" style="2" customWidth="1"/>
    <col min="11093" max="11093" width="85.28515625" style="2" customWidth="1"/>
    <col min="11094" max="11094" width="10.140625" style="2" customWidth="1"/>
    <col min="11095" max="11095" width="15" style="2" customWidth="1"/>
    <col min="11096" max="11096" width="32.7109375" style="2" customWidth="1"/>
    <col min="11097" max="11344" width="9.140625" style="2"/>
    <col min="11345" max="11345" width="10.5703125" style="2" customWidth="1"/>
    <col min="11346" max="11346" width="60.42578125" style="2" customWidth="1"/>
    <col min="11347" max="11347" width="18.28515625" style="2" customWidth="1"/>
    <col min="11348" max="11348" width="92.28515625" style="2" customWidth="1"/>
    <col min="11349" max="11349" width="85.28515625" style="2" customWidth="1"/>
    <col min="11350" max="11350" width="10.140625" style="2" customWidth="1"/>
    <col min="11351" max="11351" width="15" style="2" customWidth="1"/>
    <col min="11352" max="11352" width="32.7109375" style="2" customWidth="1"/>
    <col min="11353" max="11600" width="9.140625" style="2"/>
    <col min="11601" max="11601" width="10.5703125" style="2" customWidth="1"/>
    <col min="11602" max="11602" width="60.42578125" style="2" customWidth="1"/>
    <col min="11603" max="11603" width="18.28515625" style="2" customWidth="1"/>
    <col min="11604" max="11604" width="92.28515625" style="2" customWidth="1"/>
    <col min="11605" max="11605" width="85.28515625" style="2" customWidth="1"/>
    <col min="11606" max="11606" width="10.140625" style="2" customWidth="1"/>
    <col min="11607" max="11607" width="15" style="2" customWidth="1"/>
    <col min="11608" max="11608" width="32.7109375" style="2" customWidth="1"/>
    <col min="11609" max="11856" width="9.140625" style="2"/>
    <col min="11857" max="11857" width="10.5703125" style="2" customWidth="1"/>
    <col min="11858" max="11858" width="60.42578125" style="2" customWidth="1"/>
    <col min="11859" max="11859" width="18.28515625" style="2" customWidth="1"/>
    <col min="11860" max="11860" width="92.28515625" style="2" customWidth="1"/>
    <col min="11861" max="11861" width="85.28515625" style="2" customWidth="1"/>
    <col min="11862" max="11862" width="10.140625" style="2" customWidth="1"/>
    <col min="11863" max="11863" width="15" style="2" customWidth="1"/>
    <col min="11864" max="11864" width="32.7109375" style="2" customWidth="1"/>
    <col min="11865" max="12112" width="9.140625" style="2"/>
    <col min="12113" max="12113" width="10.5703125" style="2" customWidth="1"/>
    <col min="12114" max="12114" width="60.42578125" style="2" customWidth="1"/>
    <col min="12115" max="12115" width="18.28515625" style="2" customWidth="1"/>
    <col min="12116" max="12116" width="92.28515625" style="2" customWidth="1"/>
    <col min="12117" max="12117" width="85.28515625" style="2" customWidth="1"/>
    <col min="12118" max="12118" width="10.140625" style="2" customWidth="1"/>
    <col min="12119" max="12119" width="15" style="2" customWidth="1"/>
    <col min="12120" max="12120" width="32.7109375" style="2" customWidth="1"/>
    <col min="12121" max="12368" width="9.140625" style="2"/>
    <col min="12369" max="12369" width="10.5703125" style="2" customWidth="1"/>
    <col min="12370" max="12370" width="60.42578125" style="2" customWidth="1"/>
    <col min="12371" max="12371" width="18.28515625" style="2" customWidth="1"/>
    <col min="12372" max="12372" width="92.28515625" style="2" customWidth="1"/>
    <col min="12373" max="12373" width="85.28515625" style="2" customWidth="1"/>
    <col min="12374" max="12374" width="10.140625" style="2" customWidth="1"/>
    <col min="12375" max="12375" width="15" style="2" customWidth="1"/>
    <col min="12376" max="12376" width="32.7109375" style="2" customWidth="1"/>
    <col min="12377" max="12624" width="9.140625" style="2"/>
    <col min="12625" max="12625" width="10.5703125" style="2" customWidth="1"/>
    <col min="12626" max="12626" width="60.42578125" style="2" customWidth="1"/>
    <col min="12627" max="12627" width="18.28515625" style="2" customWidth="1"/>
    <col min="12628" max="12628" width="92.28515625" style="2" customWidth="1"/>
    <col min="12629" max="12629" width="85.28515625" style="2" customWidth="1"/>
    <col min="12630" max="12630" width="10.140625" style="2" customWidth="1"/>
    <col min="12631" max="12631" width="15" style="2" customWidth="1"/>
    <col min="12632" max="12632" width="32.7109375" style="2" customWidth="1"/>
    <col min="12633" max="12880" width="9.140625" style="2"/>
    <col min="12881" max="12881" width="10.5703125" style="2" customWidth="1"/>
    <col min="12882" max="12882" width="60.42578125" style="2" customWidth="1"/>
    <col min="12883" max="12883" width="18.28515625" style="2" customWidth="1"/>
    <col min="12884" max="12884" width="92.28515625" style="2" customWidth="1"/>
    <col min="12885" max="12885" width="85.28515625" style="2" customWidth="1"/>
    <col min="12886" max="12886" width="10.140625" style="2" customWidth="1"/>
    <col min="12887" max="12887" width="15" style="2" customWidth="1"/>
    <col min="12888" max="12888" width="32.7109375" style="2" customWidth="1"/>
    <col min="12889" max="13136" width="9.140625" style="2"/>
    <col min="13137" max="13137" width="10.5703125" style="2" customWidth="1"/>
    <col min="13138" max="13138" width="60.42578125" style="2" customWidth="1"/>
    <col min="13139" max="13139" width="18.28515625" style="2" customWidth="1"/>
    <col min="13140" max="13140" width="92.28515625" style="2" customWidth="1"/>
    <col min="13141" max="13141" width="85.28515625" style="2" customWidth="1"/>
    <col min="13142" max="13142" width="10.140625" style="2" customWidth="1"/>
    <col min="13143" max="13143" width="15" style="2" customWidth="1"/>
    <col min="13144" max="13144" width="32.7109375" style="2" customWidth="1"/>
    <col min="13145" max="13392" width="9.140625" style="2"/>
    <col min="13393" max="13393" width="10.5703125" style="2" customWidth="1"/>
    <col min="13394" max="13394" width="60.42578125" style="2" customWidth="1"/>
    <col min="13395" max="13395" width="18.28515625" style="2" customWidth="1"/>
    <col min="13396" max="13396" width="92.28515625" style="2" customWidth="1"/>
    <col min="13397" max="13397" width="85.28515625" style="2" customWidth="1"/>
    <col min="13398" max="13398" width="10.140625" style="2" customWidth="1"/>
    <col min="13399" max="13399" width="15" style="2" customWidth="1"/>
    <col min="13400" max="13400" width="32.7109375" style="2" customWidth="1"/>
    <col min="13401" max="13648" width="9.140625" style="2"/>
    <col min="13649" max="13649" width="10.5703125" style="2" customWidth="1"/>
    <col min="13650" max="13650" width="60.42578125" style="2" customWidth="1"/>
    <col min="13651" max="13651" width="18.28515625" style="2" customWidth="1"/>
    <col min="13652" max="13652" width="92.28515625" style="2" customWidth="1"/>
    <col min="13653" max="13653" width="85.28515625" style="2" customWidth="1"/>
    <col min="13654" max="13654" width="10.140625" style="2" customWidth="1"/>
    <col min="13655" max="13655" width="15" style="2" customWidth="1"/>
    <col min="13656" max="13656" width="32.7109375" style="2" customWidth="1"/>
    <col min="13657" max="13904" width="9.140625" style="2"/>
    <col min="13905" max="13905" width="10.5703125" style="2" customWidth="1"/>
    <col min="13906" max="13906" width="60.42578125" style="2" customWidth="1"/>
    <col min="13907" max="13907" width="18.28515625" style="2" customWidth="1"/>
    <col min="13908" max="13908" width="92.28515625" style="2" customWidth="1"/>
    <col min="13909" max="13909" width="85.28515625" style="2" customWidth="1"/>
    <col min="13910" max="13910" width="10.140625" style="2" customWidth="1"/>
    <col min="13911" max="13911" width="15" style="2" customWidth="1"/>
    <col min="13912" max="13912" width="32.7109375" style="2" customWidth="1"/>
    <col min="13913" max="14160" width="9.140625" style="2"/>
    <col min="14161" max="14161" width="10.5703125" style="2" customWidth="1"/>
    <col min="14162" max="14162" width="60.42578125" style="2" customWidth="1"/>
    <col min="14163" max="14163" width="18.28515625" style="2" customWidth="1"/>
    <col min="14164" max="14164" width="92.28515625" style="2" customWidth="1"/>
    <col min="14165" max="14165" width="85.28515625" style="2" customWidth="1"/>
    <col min="14166" max="14166" width="10.140625" style="2" customWidth="1"/>
    <col min="14167" max="14167" width="15" style="2" customWidth="1"/>
    <col min="14168" max="14168" width="32.7109375" style="2" customWidth="1"/>
    <col min="14169" max="14416" width="9.140625" style="2"/>
    <col min="14417" max="14417" width="10.5703125" style="2" customWidth="1"/>
    <col min="14418" max="14418" width="60.42578125" style="2" customWidth="1"/>
    <col min="14419" max="14419" width="18.28515625" style="2" customWidth="1"/>
    <col min="14420" max="14420" width="92.28515625" style="2" customWidth="1"/>
    <col min="14421" max="14421" width="85.28515625" style="2" customWidth="1"/>
    <col min="14422" max="14422" width="10.140625" style="2" customWidth="1"/>
    <col min="14423" max="14423" width="15" style="2" customWidth="1"/>
    <col min="14424" max="14424" width="32.7109375" style="2" customWidth="1"/>
    <col min="14425" max="14672" width="9.140625" style="2"/>
    <col min="14673" max="14673" width="10.5703125" style="2" customWidth="1"/>
    <col min="14674" max="14674" width="60.42578125" style="2" customWidth="1"/>
    <col min="14675" max="14675" width="18.28515625" style="2" customWidth="1"/>
    <col min="14676" max="14676" width="92.28515625" style="2" customWidth="1"/>
    <col min="14677" max="14677" width="85.28515625" style="2" customWidth="1"/>
    <col min="14678" max="14678" width="10.140625" style="2" customWidth="1"/>
    <col min="14679" max="14679" width="15" style="2" customWidth="1"/>
    <col min="14680" max="14680" width="32.7109375" style="2" customWidth="1"/>
    <col min="14681" max="14928" width="9.140625" style="2"/>
    <col min="14929" max="14929" width="10.5703125" style="2" customWidth="1"/>
    <col min="14930" max="14930" width="60.42578125" style="2" customWidth="1"/>
    <col min="14931" max="14931" width="18.28515625" style="2" customWidth="1"/>
    <col min="14932" max="14932" width="92.28515625" style="2" customWidth="1"/>
    <col min="14933" max="14933" width="85.28515625" style="2" customWidth="1"/>
    <col min="14934" max="14934" width="10.140625" style="2" customWidth="1"/>
    <col min="14935" max="14935" width="15" style="2" customWidth="1"/>
    <col min="14936" max="14936" width="32.7109375" style="2" customWidth="1"/>
    <col min="14937" max="15184" width="9.140625" style="2"/>
    <col min="15185" max="15185" width="10.5703125" style="2" customWidth="1"/>
    <col min="15186" max="15186" width="60.42578125" style="2" customWidth="1"/>
    <col min="15187" max="15187" width="18.28515625" style="2" customWidth="1"/>
    <col min="15188" max="15188" width="92.28515625" style="2" customWidth="1"/>
    <col min="15189" max="15189" width="85.28515625" style="2" customWidth="1"/>
    <col min="15190" max="15190" width="10.140625" style="2" customWidth="1"/>
    <col min="15191" max="15191" width="15" style="2" customWidth="1"/>
    <col min="15192" max="15192" width="32.7109375" style="2" customWidth="1"/>
    <col min="15193" max="15440" width="9.140625" style="2"/>
    <col min="15441" max="15441" width="10.5703125" style="2" customWidth="1"/>
    <col min="15442" max="15442" width="60.42578125" style="2" customWidth="1"/>
    <col min="15443" max="15443" width="18.28515625" style="2" customWidth="1"/>
    <col min="15444" max="15444" width="92.28515625" style="2" customWidth="1"/>
    <col min="15445" max="15445" width="85.28515625" style="2" customWidth="1"/>
    <col min="15446" max="15446" width="10.140625" style="2" customWidth="1"/>
    <col min="15447" max="15447" width="15" style="2" customWidth="1"/>
    <col min="15448" max="15448" width="32.7109375" style="2" customWidth="1"/>
    <col min="15449" max="15696" width="9.140625" style="2"/>
    <col min="15697" max="15697" width="10.5703125" style="2" customWidth="1"/>
    <col min="15698" max="15698" width="60.42578125" style="2" customWidth="1"/>
    <col min="15699" max="15699" width="18.28515625" style="2" customWidth="1"/>
    <col min="15700" max="15700" width="92.28515625" style="2" customWidth="1"/>
    <col min="15701" max="15701" width="85.28515625" style="2" customWidth="1"/>
    <col min="15702" max="15702" width="10.140625" style="2" customWidth="1"/>
    <col min="15703" max="15703" width="15" style="2" customWidth="1"/>
    <col min="15704" max="15704" width="32.7109375" style="2" customWidth="1"/>
    <col min="15705" max="15952" width="9.140625" style="2"/>
    <col min="15953" max="15953" width="10.5703125" style="2" customWidth="1"/>
    <col min="15954" max="15954" width="60.42578125" style="2" customWidth="1"/>
    <col min="15955" max="15955" width="18.28515625" style="2" customWidth="1"/>
    <col min="15956" max="15956" width="92.28515625" style="2" customWidth="1"/>
    <col min="15957" max="15957" width="85.28515625" style="2" customWidth="1"/>
    <col min="15958" max="15958" width="10.140625" style="2" customWidth="1"/>
    <col min="15959" max="15959" width="15" style="2" customWidth="1"/>
    <col min="15960" max="15960" width="32.7109375" style="2" customWidth="1"/>
    <col min="15961" max="16210" width="9.140625" style="2"/>
    <col min="16211" max="16255" width="9.140625" style="2" customWidth="1"/>
    <col min="16256" max="16384" width="9.140625" style="2"/>
  </cols>
  <sheetData>
    <row r="1" spans="1:4" s="1" customFormat="1" ht="22.5" x14ac:dyDescent="0.25">
      <c r="A1" s="116" t="s">
        <v>1</v>
      </c>
      <c r="B1" s="116"/>
      <c r="C1" s="116"/>
      <c r="D1" s="116"/>
    </row>
    <row r="2" spans="1:4" ht="29.25" customHeight="1" x14ac:dyDescent="0.25">
      <c r="A2" s="117" t="s">
        <v>21</v>
      </c>
      <c r="B2" s="117"/>
      <c r="C2" s="117"/>
      <c r="D2" s="117"/>
    </row>
    <row r="3" spans="1:4" x14ac:dyDescent="0.25">
      <c r="A3" s="10"/>
      <c r="B3" s="4"/>
      <c r="C3" s="12"/>
      <c r="D3" s="11" t="s">
        <v>2</v>
      </c>
    </row>
    <row r="4" spans="1:4" ht="77.25" customHeight="1" x14ac:dyDescent="0.25">
      <c r="A4" s="18" t="s">
        <v>22</v>
      </c>
      <c r="B4" s="8" t="s">
        <v>20</v>
      </c>
      <c r="C4" s="8" t="s">
        <v>3</v>
      </c>
      <c r="D4" s="18" t="s">
        <v>4</v>
      </c>
    </row>
    <row r="5" spans="1:4" s="7" customFormat="1" ht="15.75" x14ac:dyDescent="0.25">
      <c r="A5" s="9">
        <v>1</v>
      </c>
      <c r="B5" s="6">
        <v>2</v>
      </c>
      <c r="C5" s="6">
        <v>3</v>
      </c>
      <c r="D5" s="9">
        <v>4</v>
      </c>
    </row>
    <row r="6" spans="1:4" s="7" customFormat="1" ht="24.6" customHeight="1" x14ac:dyDescent="0.25">
      <c r="A6" s="119" t="s">
        <v>19</v>
      </c>
      <c r="B6" s="120"/>
      <c r="C6" s="120"/>
      <c r="D6" s="121"/>
    </row>
    <row r="7" spans="1:4" customFormat="1" ht="30" customHeight="1" x14ac:dyDescent="0.25">
      <c r="A7" s="118" t="s">
        <v>7</v>
      </c>
      <c r="B7" s="118"/>
      <c r="C7" s="118"/>
      <c r="D7" s="118"/>
    </row>
    <row r="8" spans="1:4" s="15" customFormat="1" ht="33.6" customHeight="1" x14ac:dyDescent="0.25">
      <c r="A8" s="33" t="s">
        <v>6</v>
      </c>
      <c r="B8" s="32">
        <f>B9+B13+B19+B21+B24+B26</f>
        <v>267818.74999999994</v>
      </c>
      <c r="C8" s="16"/>
      <c r="D8" s="16"/>
    </row>
    <row r="9" spans="1:4" s="15" customFormat="1" ht="45" customHeight="1" x14ac:dyDescent="0.25">
      <c r="A9" s="73" t="s">
        <v>26</v>
      </c>
      <c r="B9" s="80">
        <f>SUM(B10:B12)</f>
        <v>21060</v>
      </c>
      <c r="C9" s="81"/>
      <c r="D9" s="38"/>
    </row>
    <row r="10" spans="1:4" s="15" customFormat="1" ht="109.5" customHeight="1" x14ac:dyDescent="0.25">
      <c r="A10" s="130" t="s">
        <v>52</v>
      </c>
      <c r="B10" s="82">
        <v>10000</v>
      </c>
      <c r="C10" s="83" t="s">
        <v>51</v>
      </c>
      <c r="D10" s="84" t="s">
        <v>91</v>
      </c>
    </row>
    <row r="11" spans="1:4" s="20" customFormat="1" ht="82.5" customHeight="1" x14ac:dyDescent="0.25">
      <c r="A11" s="131"/>
      <c r="B11" s="67">
        <v>6500</v>
      </c>
      <c r="C11" s="83" t="s">
        <v>106</v>
      </c>
      <c r="D11" s="59" t="s">
        <v>90</v>
      </c>
    </row>
    <row r="12" spans="1:4" s="20" customFormat="1" ht="120" customHeight="1" x14ac:dyDescent="0.25">
      <c r="A12" s="113"/>
      <c r="B12" s="67">
        <v>4560</v>
      </c>
      <c r="C12" s="68" t="s">
        <v>28</v>
      </c>
      <c r="D12" s="59" t="s">
        <v>112</v>
      </c>
    </row>
    <row r="13" spans="1:4" s="20" customFormat="1" ht="45" customHeight="1" x14ac:dyDescent="0.25">
      <c r="A13" s="39" t="s">
        <v>30</v>
      </c>
      <c r="B13" s="61">
        <f>B14+B18</f>
        <v>121486.98999999999</v>
      </c>
      <c r="C13" s="68"/>
      <c r="D13" s="59"/>
    </row>
    <row r="14" spans="1:4" s="20" customFormat="1" ht="45" customHeight="1" x14ac:dyDescent="0.25">
      <c r="A14" s="74" t="s">
        <v>32</v>
      </c>
      <c r="B14" s="61">
        <f>B15+B16+B17</f>
        <v>87486.989999999991</v>
      </c>
      <c r="C14" s="68"/>
      <c r="D14" s="59"/>
    </row>
    <row r="15" spans="1:4" s="20" customFormat="1" ht="96" customHeight="1" x14ac:dyDescent="0.25">
      <c r="A15" s="128" t="s">
        <v>92</v>
      </c>
      <c r="B15" s="67">
        <v>599.5</v>
      </c>
      <c r="C15" s="68" t="s">
        <v>31</v>
      </c>
      <c r="D15" s="59" t="s">
        <v>117</v>
      </c>
    </row>
    <row r="16" spans="1:4" s="20" customFormat="1" ht="166.5" customHeight="1" x14ac:dyDescent="0.25">
      <c r="A16" s="129"/>
      <c r="B16" s="67">
        <f>7667.69+9464.23+30507.09</f>
        <v>47639.009999999995</v>
      </c>
      <c r="C16" s="68" t="s">
        <v>31</v>
      </c>
      <c r="D16" s="59" t="s">
        <v>113</v>
      </c>
    </row>
    <row r="17" spans="1:5" s="20" customFormat="1" ht="63" customHeight="1" x14ac:dyDescent="0.25">
      <c r="A17" s="94" t="s">
        <v>93</v>
      </c>
      <c r="B17" s="67">
        <v>39248.480000000003</v>
      </c>
      <c r="C17" s="68" t="s">
        <v>109</v>
      </c>
      <c r="D17" s="59" t="s">
        <v>114</v>
      </c>
    </row>
    <row r="18" spans="1:5" s="20" customFormat="1" ht="84.75" customHeight="1" x14ac:dyDescent="0.25">
      <c r="A18" s="74" t="s">
        <v>95</v>
      </c>
      <c r="B18" s="67">
        <v>34000</v>
      </c>
      <c r="C18" s="68" t="s">
        <v>109</v>
      </c>
      <c r="D18" s="59" t="s">
        <v>115</v>
      </c>
    </row>
    <row r="19" spans="1:5" s="20" customFormat="1" ht="45" customHeight="1" x14ac:dyDescent="0.25">
      <c r="A19" s="39" t="s">
        <v>14</v>
      </c>
      <c r="B19" s="61">
        <f>SUM(B20)</f>
        <v>88054.739999999991</v>
      </c>
      <c r="C19" s="68"/>
      <c r="D19" s="68"/>
    </row>
    <row r="20" spans="1:5" s="20" customFormat="1" ht="246" customHeight="1" x14ac:dyDescent="0.25">
      <c r="A20" s="93" t="s">
        <v>94</v>
      </c>
      <c r="B20" s="67">
        <f>10329.01+77725.73</f>
        <v>88054.739999999991</v>
      </c>
      <c r="C20" s="68" t="s">
        <v>116</v>
      </c>
      <c r="D20" s="59" t="s">
        <v>125</v>
      </c>
    </row>
    <row r="21" spans="1:5" s="20" customFormat="1" ht="50.25" customHeight="1" x14ac:dyDescent="0.25">
      <c r="A21" s="77" t="s">
        <v>17</v>
      </c>
      <c r="B21" s="61">
        <f>B22+B23</f>
        <v>657.1</v>
      </c>
      <c r="C21" s="68"/>
      <c r="D21" s="68"/>
    </row>
    <row r="22" spans="1:5" s="20" customFormat="1" ht="93" customHeight="1" x14ac:dyDescent="0.25">
      <c r="A22" s="66" t="s">
        <v>41</v>
      </c>
      <c r="B22" s="67">
        <v>557.1</v>
      </c>
      <c r="C22" s="68" t="s">
        <v>50</v>
      </c>
      <c r="D22" s="68" t="s">
        <v>85</v>
      </c>
    </row>
    <row r="23" spans="1:5" s="20" customFormat="1" ht="93" customHeight="1" x14ac:dyDescent="0.25">
      <c r="A23" s="66" t="s">
        <v>56</v>
      </c>
      <c r="B23" s="67">
        <v>100</v>
      </c>
      <c r="C23" s="68" t="s">
        <v>57</v>
      </c>
      <c r="D23" s="68" t="s">
        <v>86</v>
      </c>
    </row>
    <row r="24" spans="1:5" s="20" customFormat="1" ht="62.25" customHeight="1" x14ac:dyDescent="0.25">
      <c r="A24" s="77" t="s">
        <v>18</v>
      </c>
      <c r="B24" s="61">
        <f>B25</f>
        <v>35259</v>
      </c>
      <c r="C24" s="78"/>
      <c r="D24" s="78"/>
    </row>
    <row r="25" spans="1:5" s="37" customFormat="1" ht="312" customHeight="1" x14ac:dyDescent="0.25">
      <c r="A25" s="66" t="s">
        <v>49</v>
      </c>
      <c r="B25" s="67">
        <f>25558+6351+2000+1000+350</f>
        <v>35259</v>
      </c>
      <c r="C25" s="68" t="s">
        <v>53</v>
      </c>
      <c r="D25" s="68" t="s">
        <v>118</v>
      </c>
    </row>
    <row r="26" spans="1:5" s="37" customFormat="1" ht="43.5" customHeight="1" x14ac:dyDescent="0.25">
      <c r="A26" s="77" t="s">
        <v>15</v>
      </c>
      <c r="B26" s="61">
        <f>B27</f>
        <v>1300.92</v>
      </c>
      <c r="C26" s="68"/>
      <c r="D26" s="68"/>
    </row>
    <row r="27" spans="1:5" s="37" customFormat="1" ht="107.25" customHeight="1" x14ac:dyDescent="0.25">
      <c r="A27" s="66" t="s">
        <v>58</v>
      </c>
      <c r="B27" s="67">
        <v>1300.92</v>
      </c>
      <c r="C27" s="68" t="s">
        <v>64</v>
      </c>
      <c r="D27" s="68" t="s">
        <v>123</v>
      </c>
    </row>
    <row r="28" spans="1:5" s="37" customFormat="1" ht="49.5" customHeight="1" x14ac:dyDescent="0.25">
      <c r="A28" s="44" t="s">
        <v>10</v>
      </c>
      <c r="B28" s="30">
        <f>B29+B34+B49+B32</f>
        <v>1075429.7</v>
      </c>
      <c r="C28" s="17"/>
      <c r="D28" s="45"/>
    </row>
    <row r="29" spans="1:5" s="37" customFormat="1" ht="42" customHeight="1" x14ac:dyDescent="0.25">
      <c r="A29" s="26" t="s">
        <v>17</v>
      </c>
      <c r="B29" s="21">
        <f>B30+B31</f>
        <v>37683.71</v>
      </c>
      <c r="C29" s="38"/>
      <c r="D29" s="38"/>
    </row>
    <row r="30" spans="1:5" s="37" customFormat="1" ht="206.25" x14ac:dyDescent="0.25">
      <c r="A30" s="29" t="s">
        <v>45</v>
      </c>
      <c r="B30" s="55">
        <v>7473.51</v>
      </c>
      <c r="C30" s="38" t="s">
        <v>43</v>
      </c>
      <c r="D30" s="59" t="s">
        <v>132</v>
      </c>
      <c r="E30" s="107"/>
    </row>
    <row r="31" spans="1:5" s="37" customFormat="1" ht="88.5" customHeight="1" x14ac:dyDescent="0.25">
      <c r="A31" s="29" t="s">
        <v>54</v>
      </c>
      <c r="B31" s="55">
        <v>30210.2</v>
      </c>
      <c r="C31" s="38" t="s">
        <v>50</v>
      </c>
      <c r="D31" s="38" t="s">
        <v>84</v>
      </c>
    </row>
    <row r="32" spans="1:5" s="37" customFormat="1" ht="51.75" customHeight="1" x14ac:dyDescent="0.25">
      <c r="A32" s="26" t="s">
        <v>55</v>
      </c>
      <c r="B32" s="21">
        <f>B33</f>
        <v>31947.58</v>
      </c>
      <c r="C32" s="38"/>
      <c r="D32" s="38"/>
    </row>
    <row r="33" spans="1:9" s="37" customFormat="1" ht="122.25" customHeight="1" x14ac:dyDescent="0.25">
      <c r="A33" s="29" t="s">
        <v>88</v>
      </c>
      <c r="B33" s="55">
        <v>31947.58</v>
      </c>
      <c r="C33" s="38" t="s">
        <v>124</v>
      </c>
      <c r="D33" s="38" t="s">
        <v>119</v>
      </c>
    </row>
    <row r="34" spans="1:9" s="37" customFormat="1" ht="69" customHeight="1" x14ac:dyDescent="0.25">
      <c r="A34" s="26" t="s">
        <v>12</v>
      </c>
      <c r="B34" s="21">
        <f>B35+B37+B39+B40+B41+B42</f>
        <v>947477.22000000009</v>
      </c>
      <c r="C34" s="38"/>
      <c r="D34" s="38"/>
    </row>
    <row r="35" spans="1:9" s="37" customFormat="1" ht="409.6" customHeight="1" x14ac:dyDescent="0.25">
      <c r="A35" s="140" t="s">
        <v>29</v>
      </c>
      <c r="B35" s="122">
        <v>85319.27</v>
      </c>
      <c r="C35" s="124" t="s">
        <v>25</v>
      </c>
      <c r="D35" s="126" t="s">
        <v>152</v>
      </c>
      <c r="E35" s="108"/>
      <c r="I35" s="46"/>
    </row>
    <row r="36" spans="1:9" s="37" customFormat="1" ht="223.5" customHeight="1" x14ac:dyDescent="0.25">
      <c r="A36" s="141"/>
      <c r="B36" s="123"/>
      <c r="C36" s="125"/>
      <c r="D36" s="127"/>
      <c r="E36" s="108"/>
      <c r="I36" s="46"/>
    </row>
    <row r="37" spans="1:9" s="37" customFormat="1" ht="409.5" customHeight="1" x14ac:dyDescent="0.25">
      <c r="A37" s="141"/>
      <c r="B37" s="138">
        <f>465102.61+5747</f>
        <v>470849.61</v>
      </c>
      <c r="C37" s="112" t="s">
        <v>25</v>
      </c>
      <c r="D37" s="135" t="s">
        <v>120</v>
      </c>
    </row>
    <row r="38" spans="1:9" s="37" customFormat="1" ht="107.25" customHeight="1" x14ac:dyDescent="0.25">
      <c r="A38" s="142"/>
      <c r="B38" s="139"/>
      <c r="C38" s="137"/>
      <c r="D38" s="136"/>
    </row>
    <row r="39" spans="1:9" s="37" customFormat="1" ht="219.75" customHeight="1" x14ac:dyDescent="0.25">
      <c r="A39" s="124" t="s">
        <v>104</v>
      </c>
      <c r="B39" s="55">
        <v>179522.42</v>
      </c>
      <c r="C39" s="71" t="s">
        <v>25</v>
      </c>
      <c r="D39" s="38" t="s">
        <v>126</v>
      </c>
    </row>
    <row r="40" spans="1:9" s="37" customFormat="1" ht="56.25" x14ac:dyDescent="0.25">
      <c r="A40" s="160"/>
      <c r="B40" s="55">
        <v>21602.799999999999</v>
      </c>
      <c r="C40" s="71" t="s">
        <v>81</v>
      </c>
      <c r="D40" s="38" t="s">
        <v>121</v>
      </c>
    </row>
    <row r="41" spans="1:9" s="37" customFormat="1" ht="116.25" customHeight="1" x14ac:dyDescent="0.25">
      <c r="A41" s="29" t="s">
        <v>80</v>
      </c>
      <c r="B41" s="55">
        <v>1202.5999999999999</v>
      </c>
      <c r="C41" s="71" t="s">
        <v>81</v>
      </c>
      <c r="D41" s="38" t="s">
        <v>122</v>
      </c>
    </row>
    <row r="42" spans="1:9" s="37" customFormat="1" ht="63.75" customHeight="1" x14ac:dyDescent="0.25">
      <c r="A42" s="29" t="s">
        <v>82</v>
      </c>
      <c r="B42" s="55">
        <f>B43+B45+B46+B47+B48</f>
        <v>188980.52</v>
      </c>
      <c r="C42" s="71"/>
      <c r="D42" s="38"/>
    </row>
    <row r="43" spans="1:9" s="37" customFormat="1" ht="223.5" customHeight="1" x14ac:dyDescent="0.25">
      <c r="A43" s="161" t="s">
        <v>83</v>
      </c>
      <c r="B43" s="138">
        <v>2846.18</v>
      </c>
      <c r="C43" s="112" t="s">
        <v>36</v>
      </c>
      <c r="D43" s="112" t="s">
        <v>127</v>
      </c>
    </row>
    <row r="44" spans="1:9" s="37" customFormat="1" ht="281.25" customHeight="1" x14ac:dyDescent="0.25">
      <c r="A44" s="162"/>
      <c r="B44" s="151"/>
      <c r="C44" s="146"/>
      <c r="D44" s="113"/>
    </row>
    <row r="45" spans="1:9" s="37" customFormat="1" ht="87.75" customHeight="1" x14ac:dyDescent="0.25">
      <c r="A45" s="147"/>
      <c r="B45" s="55">
        <v>2552.0700000000002</v>
      </c>
      <c r="C45" s="147"/>
      <c r="D45" s="38" t="s">
        <v>107</v>
      </c>
    </row>
    <row r="46" spans="1:9" s="37" customFormat="1" ht="75" x14ac:dyDescent="0.25">
      <c r="A46" s="147"/>
      <c r="B46" s="55">
        <v>43967.03</v>
      </c>
      <c r="C46" s="147"/>
      <c r="D46" s="38" t="s">
        <v>101</v>
      </c>
    </row>
    <row r="47" spans="1:9" s="37" customFormat="1" ht="298.5" customHeight="1" x14ac:dyDescent="0.25">
      <c r="A47" s="148"/>
      <c r="B47" s="55">
        <f>89217.4-5747</f>
        <v>83470.399999999994</v>
      </c>
      <c r="C47" s="148"/>
      <c r="D47" s="38" t="s">
        <v>153</v>
      </c>
    </row>
    <row r="48" spans="1:9" s="37" customFormat="1" ht="65.25" customHeight="1" x14ac:dyDescent="0.25">
      <c r="A48" s="109" t="s">
        <v>87</v>
      </c>
      <c r="B48" s="55">
        <v>56144.84</v>
      </c>
      <c r="C48" s="38" t="s">
        <v>37</v>
      </c>
      <c r="D48" s="38" t="s">
        <v>89</v>
      </c>
    </row>
    <row r="49" spans="1:6" s="37" customFormat="1" ht="42" customHeight="1" x14ac:dyDescent="0.25">
      <c r="A49" s="73" t="s">
        <v>33</v>
      </c>
      <c r="B49" s="21">
        <f>B51+B52+B50+B53</f>
        <v>58321.189999999995</v>
      </c>
      <c r="C49" s="71"/>
      <c r="D49" s="38"/>
    </row>
    <row r="50" spans="1:6" s="37" customFormat="1" ht="172.5" customHeight="1" x14ac:dyDescent="0.25">
      <c r="A50" s="28" t="s">
        <v>79</v>
      </c>
      <c r="B50" s="55">
        <v>40000</v>
      </c>
      <c r="C50" s="90" t="s">
        <v>28</v>
      </c>
      <c r="D50" s="38" t="s">
        <v>128</v>
      </c>
    </row>
    <row r="51" spans="1:6" s="37" customFormat="1" ht="186.75" customHeight="1" x14ac:dyDescent="0.25">
      <c r="A51" s="28" t="s">
        <v>34</v>
      </c>
      <c r="B51" s="55">
        <v>3832.76</v>
      </c>
      <c r="C51" s="76" t="s">
        <v>129</v>
      </c>
      <c r="D51" s="38" t="s">
        <v>130</v>
      </c>
    </row>
    <row r="52" spans="1:6" s="37" customFormat="1" ht="87" customHeight="1" x14ac:dyDescent="0.25">
      <c r="A52" s="130" t="s">
        <v>35</v>
      </c>
      <c r="B52" s="55">
        <v>12210.3</v>
      </c>
      <c r="C52" s="149" t="s">
        <v>37</v>
      </c>
      <c r="D52" s="38" t="s">
        <v>131</v>
      </c>
    </row>
    <row r="53" spans="1:6" s="37" customFormat="1" ht="93.75" x14ac:dyDescent="0.25">
      <c r="A53" s="113"/>
      <c r="B53" s="55">
        <v>2278.13</v>
      </c>
      <c r="C53" s="150"/>
      <c r="D53" s="38" t="s">
        <v>108</v>
      </c>
    </row>
    <row r="54" spans="1:6" s="20" customFormat="1" ht="39.75" customHeight="1" x14ac:dyDescent="0.25">
      <c r="A54" s="31" t="s">
        <v>8</v>
      </c>
      <c r="B54" s="30">
        <f>B55+B65</f>
        <v>122524.90000000001</v>
      </c>
      <c r="C54" s="41"/>
      <c r="D54" s="42"/>
      <c r="E54" s="47"/>
    </row>
    <row r="55" spans="1:6" s="57" customFormat="1" ht="37.5" x14ac:dyDescent="0.25">
      <c r="A55" s="78" t="s">
        <v>13</v>
      </c>
      <c r="B55" s="21">
        <f>SUM(B56:B64)</f>
        <v>116636.85</v>
      </c>
      <c r="C55" s="39"/>
      <c r="D55" s="39"/>
      <c r="E55" s="56"/>
      <c r="F55" s="56"/>
    </row>
    <row r="56" spans="1:6" s="37" customFormat="1" ht="66" customHeight="1" x14ac:dyDescent="0.25">
      <c r="A56" s="155" t="s">
        <v>75</v>
      </c>
      <c r="B56" s="55">
        <v>1281</v>
      </c>
      <c r="C56" s="72" t="s">
        <v>61</v>
      </c>
      <c r="D56" s="38" t="s">
        <v>63</v>
      </c>
      <c r="E56" s="62"/>
    </row>
    <row r="57" spans="1:6" s="37" customFormat="1" ht="72.75" customHeight="1" x14ac:dyDescent="0.25">
      <c r="A57" s="156"/>
      <c r="B57" s="55">
        <v>4684.32</v>
      </c>
      <c r="C57" s="72" t="s">
        <v>61</v>
      </c>
      <c r="D57" s="38" t="s">
        <v>154</v>
      </c>
      <c r="E57" s="110"/>
    </row>
    <row r="58" spans="1:6" s="60" customFormat="1" ht="66.75" customHeight="1" x14ac:dyDescent="0.25">
      <c r="A58" s="86" t="s">
        <v>62</v>
      </c>
      <c r="B58" s="65">
        <v>21156.28</v>
      </c>
      <c r="C58" s="72" t="s">
        <v>61</v>
      </c>
      <c r="D58" s="38" t="s">
        <v>67</v>
      </c>
      <c r="E58" s="63"/>
    </row>
    <row r="59" spans="1:6" s="60" customFormat="1" ht="94.5" customHeight="1" x14ac:dyDescent="0.25">
      <c r="A59" s="157" t="s">
        <v>68</v>
      </c>
      <c r="B59" s="65">
        <v>5829.6</v>
      </c>
      <c r="C59" s="89" t="s">
        <v>61</v>
      </c>
      <c r="D59" s="69" t="s">
        <v>144</v>
      </c>
      <c r="E59" s="63"/>
    </row>
    <row r="60" spans="1:6" s="37" customFormat="1" ht="159" customHeight="1" x14ac:dyDescent="0.25">
      <c r="A60" s="158"/>
      <c r="B60" s="55">
        <v>12171.61</v>
      </c>
      <c r="C60" s="88" t="s">
        <v>61</v>
      </c>
      <c r="D60" s="111" t="s">
        <v>155</v>
      </c>
      <c r="E60" s="46"/>
    </row>
    <row r="61" spans="1:6" s="60" customFormat="1" ht="150" x14ac:dyDescent="0.25">
      <c r="A61" s="158"/>
      <c r="B61" s="65">
        <v>8915.09</v>
      </c>
      <c r="C61" s="89" t="s">
        <v>61</v>
      </c>
      <c r="D61" s="69" t="s">
        <v>146</v>
      </c>
      <c r="E61" s="63"/>
    </row>
    <row r="62" spans="1:6" s="37" customFormat="1" ht="110.25" customHeight="1" x14ac:dyDescent="0.25">
      <c r="A62" s="158"/>
      <c r="B62" s="55">
        <v>15635.3</v>
      </c>
      <c r="C62" s="88" t="s">
        <v>61</v>
      </c>
      <c r="D62" s="69" t="s">
        <v>147</v>
      </c>
      <c r="E62" s="46"/>
    </row>
    <row r="63" spans="1:6" s="60" customFormat="1" ht="88.5" customHeight="1" x14ac:dyDescent="0.25">
      <c r="A63" s="158"/>
      <c r="B63" s="65">
        <v>1901.5</v>
      </c>
      <c r="C63" s="89" t="s">
        <v>61</v>
      </c>
      <c r="D63" s="69" t="s">
        <v>133</v>
      </c>
      <c r="E63" s="63"/>
    </row>
    <row r="64" spans="1:6" s="37" customFormat="1" ht="267.75" customHeight="1" x14ac:dyDescent="0.25">
      <c r="A64" s="159"/>
      <c r="B64" s="55">
        <v>45062.15</v>
      </c>
      <c r="C64" s="88" t="s">
        <v>61</v>
      </c>
      <c r="D64" s="69" t="s">
        <v>151</v>
      </c>
      <c r="E64" s="46"/>
    </row>
    <row r="65" spans="1:4" s="37" customFormat="1" ht="48.75" customHeight="1" x14ac:dyDescent="0.25">
      <c r="A65" s="58" t="s">
        <v>17</v>
      </c>
      <c r="B65" s="21">
        <f>B66+B67+B68</f>
        <v>5888.05</v>
      </c>
      <c r="C65" s="75"/>
      <c r="D65" s="70"/>
    </row>
    <row r="66" spans="1:4" s="37" customFormat="1" ht="81" customHeight="1" x14ac:dyDescent="0.25">
      <c r="A66" s="54" t="s">
        <v>66</v>
      </c>
      <c r="B66" s="55">
        <f>150</f>
        <v>150</v>
      </c>
      <c r="C66" s="72" t="s">
        <v>50</v>
      </c>
      <c r="D66" s="69" t="s">
        <v>145</v>
      </c>
    </row>
    <row r="67" spans="1:4" s="37" customFormat="1" ht="181.5" customHeight="1" x14ac:dyDescent="0.25">
      <c r="A67" s="54" t="s">
        <v>41</v>
      </c>
      <c r="B67" s="55">
        <f>37.7+75+300</f>
        <v>412.7</v>
      </c>
      <c r="C67" s="72" t="s">
        <v>50</v>
      </c>
      <c r="D67" s="69" t="s">
        <v>148</v>
      </c>
    </row>
    <row r="68" spans="1:4" s="20" customFormat="1" ht="168.75" customHeight="1" x14ac:dyDescent="0.25">
      <c r="A68" s="54" t="s">
        <v>56</v>
      </c>
      <c r="B68" s="55">
        <f>3332.88+1992.47</f>
        <v>5325.35</v>
      </c>
      <c r="C68" s="69" t="s">
        <v>110</v>
      </c>
      <c r="D68" s="69" t="s">
        <v>150</v>
      </c>
    </row>
    <row r="69" spans="1:4" s="14" customFormat="1" ht="51.75" customHeight="1" x14ac:dyDescent="0.25">
      <c r="A69" s="31" t="s">
        <v>5</v>
      </c>
      <c r="B69" s="30">
        <f>B70+B86+B88</f>
        <v>140978.79999999999</v>
      </c>
      <c r="C69" s="41"/>
      <c r="D69" s="42"/>
    </row>
    <row r="70" spans="1:4" s="14" customFormat="1" ht="37.5" x14ac:dyDescent="0.25">
      <c r="A70" s="19" t="s">
        <v>11</v>
      </c>
      <c r="B70" s="49">
        <f>SUM(B71:B85)</f>
        <v>74937.47</v>
      </c>
      <c r="C70" s="70"/>
      <c r="D70" s="40"/>
    </row>
    <row r="71" spans="1:4" s="37" customFormat="1" ht="93.75" customHeight="1" x14ac:dyDescent="0.25">
      <c r="A71" s="143" t="s">
        <v>23</v>
      </c>
      <c r="B71" s="55">
        <v>250</v>
      </c>
      <c r="C71" s="70" t="s">
        <v>24</v>
      </c>
      <c r="D71" s="40" t="s">
        <v>40</v>
      </c>
    </row>
    <row r="72" spans="1:4" s="37" customFormat="1" ht="93.75" x14ac:dyDescent="0.25">
      <c r="A72" s="144"/>
      <c r="B72" s="55">
        <v>500</v>
      </c>
      <c r="C72" s="106" t="s">
        <v>103</v>
      </c>
      <c r="D72" s="69" t="s">
        <v>136</v>
      </c>
    </row>
    <row r="73" spans="1:4" s="37" customFormat="1" ht="88.5" customHeight="1" x14ac:dyDescent="0.25">
      <c r="A73" s="144"/>
      <c r="B73" s="55">
        <f>200</f>
        <v>200</v>
      </c>
      <c r="C73" s="132" t="s">
        <v>38</v>
      </c>
      <c r="D73" s="69" t="s">
        <v>135</v>
      </c>
    </row>
    <row r="74" spans="1:4" s="37" customFormat="1" ht="82.5" customHeight="1" x14ac:dyDescent="0.25">
      <c r="A74" s="145"/>
      <c r="B74" s="55">
        <v>1000</v>
      </c>
      <c r="C74" s="134"/>
      <c r="D74" s="69" t="s">
        <v>134</v>
      </c>
    </row>
    <row r="75" spans="1:4" s="37" customFormat="1" ht="215.25" customHeight="1" x14ac:dyDescent="0.25">
      <c r="A75" s="69" t="s">
        <v>39</v>
      </c>
      <c r="B75" s="55">
        <f>348+450+350+410+442+300</f>
        <v>2300</v>
      </c>
      <c r="C75" s="79" t="s">
        <v>38</v>
      </c>
      <c r="D75" s="69" t="s">
        <v>137</v>
      </c>
    </row>
    <row r="76" spans="1:4" s="37" customFormat="1" ht="75" customHeight="1" x14ac:dyDescent="0.25">
      <c r="A76" s="152" t="s">
        <v>102</v>
      </c>
      <c r="B76" s="50">
        <v>4948.1000000000004</v>
      </c>
      <c r="C76" s="85" t="s">
        <v>61</v>
      </c>
      <c r="D76" s="40" t="s">
        <v>59</v>
      </c>
    </row>
    <row r="77" spans="1:4" s="37" customFormat="1" ht="245.25" customHeight="1" x14ac:dyDescent="0.25">
      <c r="A77" s="153"/>
      <c r="B77" s="50">
        <f>7316.5+6771.58+1746.4</f>
        <v>15834.48</v>
      </c>
      <c r="C77" s="85" t="s">
        <v>38</v>
      </c>
      <c r="D77" s="40" t="s">
        <v>138</v>
      </c>
    </row>
    <row r="78" spans="1:4" s="37" customFormat="1" ht="131.25" x14ac:dyDescent="0.25">
      <c r="A78" s="153"/>
      <c r="B78" s="50">
        <f>3252.46+1130.95</f>
        <v>4383.41</v>
      </c>
      <c r="C78" s="40" t="s">
        <v>60</v>
      </c>
      <c r="D78" s="40" t="s">
        <v>139</v>
      </c>
    </row>
    <row r="79" spans="1:4" s="37" customFormat="1" ht="136.5" customHeight="1" x14ac:dyDescent="0.25">
      <c r="A79" s="154"/>
      <c r="B79" s="50">
        <f>2800.2+753.99</f>
        <v>3554.1899999999996</v>
      </c>
      <c r="C79" s="40" t="s">
        <v>65</v>
      </c>
      <c r="D79" s="40" t="s">
        <v>140</v>
      </c>
    </row>
    <row r="80" spans="1:4" s="37" customFormat="1" ht="209.25" customHeight="1" x14ac:dyDescent="0.25">
      <c r="A80" s="152" t="s">
        <v>42</v>
      </c>
      <c r="B80" s="55">
        <f>3287.55+6231.3</f>
        <v>9518.85</v>
      </c>
      <c r="C80" s="79" t="s">
        <v>61</v>
      </c>
      <c r="D80" s="70" t="s">
        <v>141</v>
      </c>
    </row>
    <row r="81" spans="1:5" s="37" customFormat="1" ht="87.75" customHeight="1" x14ac:dyDescent="0.25">
      <c r="A81" s="154"/>
      <c r="B81" s="55">
        <f>1257.98</f>
        <v>1257.98</v>
      </c>
      <c r="C81" s="79" t="s">
        <v>38</v>
      </c>
      <c r="D81" s="70" t="s">
        <v>105</v>
      </c>
    </row>
    <row r="82" spans="1:5" s="37" customFormat="1" ht="165" customHeight="1" x14ac:dyDescent="0.25">
      <c r="A82" s="69" t="s">
        <v>44</v>
      </c>
      <c r="B82" s="55">
        <f>1980+718.5</f>
        <v>2698.5</v>
      </c>
      <c r="C82" s="132" t="s">
        <v>65</v>
      </c>
      <c r="D82" s="70" t="s">
        <v>142</v>
      </c>
    </row>
    <row r="83" spans="1:5" s="37" customFormat="1" ht="71.25" customHeight="1" x14ac:dyDescent="0.25">
      <c r="A83" s="69" t="s">
        <v>46</v>
      </c>
      <c r="B83" s="55">
        <v>7641.26</v>
      </c>
      <c r="C83" s="133"/>
      <c r="D83" s="70" t="s">
        <v>69</v>
      </c>
    </row>
    <row r="84" spans="1:5" s="37" customFormat="1" ht="138" customHeight="1" x14ac:dyDescent="0.25">
      <c r="A84" s="69" t="s">
        <v>47</v>
      </c>
      <c r="B84" s="55">
        <v>20000</v>
      </c>
      <c r="C84" s="134"/>
      <c r="D84" s="70" t="s">
        <v>143</v>
      </c>
      <c r="E84" s="87"/>
    </row>
    <row r="85" spans="1:5" s="37" customFormat="1" ht="77.25" customHeight="1" x14ac:dyDescent="0.25">
      <c r="A85" s="69" t="s">
        <v>73</v>
      </c>
      <c r="B85" s="55">
        <v>850.7</v>
      </c>
      <c r="C85" s="72" t="s">
        <v>61</v>
      </c>
      <c r="D85" s="38" t="s">
        <v>67</v>
      </c>
    </row>
    <row r="86" spans="1:5" s="37" customFormat="1" ht="58.5" customHeight="1" x14ac:dyDescent="0.25">
      <c r="A86" s="58" t="s">
        <v>16</v>
      </c>
      <c r="B86" s="21">
        <f>B87</f>
        <v>60000</v>
      </c>
      <c r="C86" s="75"/>
      <c r="D86" s="70"/>
    </row>
    <row r="87" spans="1:5" s="37" customFormat="1" ht="201.75" customHeight="1" x14ac:dyDescent="0.25">
      <c r="A87" s="69" t="s">
        <v>70</v>
      </c>
      <c r="B87" s="55">
        <v>60000</v>
      </c>
      <c r="C87" s="83" t="s">
        <v>72</v>
      </c>
      <c r="D87" s="70" t="s">
        <v>74</v>
      </c>
      <c r="E87" s="87"/>
    </row>
    <row r="88" spans="1:5" s="37" customFormat="1" ht="63.75" customHeight="1" x14ac:dyDescent="0.25">
      <c r="A88" s="58" t="s">
        <v>17</v>
      </c>
      <c r="B88" s="21">
        <f>B89</f>
        <v>6041.33</v>
      </c>
      <c r="C88" s="75"/>
      <c r="D88" s="70"/>
    </row>
    <row r="89" spans="1:5" s="37" customFormat="1" ht="286.5" customHeight="1" x14ac:dyDescent="0.25">
      <c r="A89" s="69" t="s">
        <v>48</v>
      </c>
      <c r="B89" s="50">
        <f>3770+250+1441.33+500+80</f>
        <v>6041.33</v>
      </c>
      <c r="C89" s="64" t="s">
        <v>111</v>
      </c>
      <c r="D89" s="69" t="s">
        <v>149</v>
      </c>
    </row>
    <row r="90" spans="1:5" s="37" customFormat="1" ht="36.75" customHeight="1" x14ac:dyDescent="0.25">
      <c r="A90" s="31" t="s">
        <v>9</v>
      </c>
      <c r="B90" s="30">
        <f>SUM(B91)</f>
        <v>35000</v>
      </c>
      <c r="C90" s="53"/>
      <c r="D90" s="45"/>
    </row>
    <row r="91" spans="1:5" customFormat="1" ht="18.75" customHeight="1" x14ac:dyDescent="0.25">
      <c r="A91" s="26" t="s">
        <v>27</v>
      </c>
      <c r="B91" s="27">
        <f>B92</f>
        <v>35000</v>
      </c>
      <c r="C91" s="69"/>
      <c r="D91" s="69"/>
    </row>
    <row r="92" spans="1:5" customFormat="1" ht="89.25" customHeight="1" x14ac:dyDescent="0.25">
      <c r="A92" s="52" t="s">
        <v>76</v>
      </c>
      <c r="B92" s="48">
        <v>35000</v>
      </c>
      <c r="C92" s="43" t="s">
        <v>77</v>
      </c>
      <c r="D92" s="69" t="s">
        <v>78</v>
      </c>
    </row>
    <row r="93" spans="1:5" s="22" customFormat="1" ht="25.9" customHeight="1" x14ac:dyDescent="0.25">
      <c r="A93" s="34" t="s">
        <v>0</v>
      </c>
      <c r="B93" s="35">
        <f>B8+B28+B54+B69+B90</f>
        <v>1641752.15</v>
      </c>
      <c r="C93" s="36"/>
      <c r="D93" s="51"/>
      <c r="E93" s="25"/>
    </row>
    <row r="94" spans="1:5" s="97" customFormat="1" ht="25.9" customHeight="1" x14ac:dyDescent="0.25">
      <c r="A94" s="78"/>
      <c r="B94" s="61"/>
      <c r="C94" s="95" t="s">
        <v>96</v>
      </c>
      <c r="D94" s="68"/>
      <c r="E94" s="96"/>
    </row>
    <row r="95" spans="1:5" s="97" customFormat="1" ht="43.5" customHeight="1" x14ac:dyDescent="0.25">
      <c r="A95" s="78" t="s">
        <v>10</v>
      </c>
      <c r="B95" s="98">
        <f>B96</f>
        <v>0</v>
      </c>
      <c r="C95" s="78"/>
      <c r="D95" s="99"/>
      <c r="E95" s="96"/>
    </row>
    <row r="96" spans="1:5" s="97" customFormat="1" ht="37.5" x14ac:dyDescent="0.25">
      <c r="A96" s="78" t="s">
        <v>33</v>
      </c>
      <c r="B96" s="98">
        <f>B97</f>
        <v>0</v>
      </c>
      <c r="C96" s="78"/>
      <c r="D96" s="99"/>
      <c r="E96" s="96"/>
    </row>
    <row r="97" spans="1:5" s="97" customFormat="1" ht="48.75" customHeight="1" x14ac:dyDescent="0.25">
      <c r="A97" s="100" t="s">
        <v>97</v>
      </c>
      <c r="B97" s="98">
        <f>B98+B99</f>
        <v>0</v>
      </c>
      <c r="C97" s="78"/>
      <c r="D97" s="99"/>
      <c r="E97" s="96"/>
    </row>
    <row r="98" spans="1:5" s="97" customFormat="1" ht="37.5" x14ac:dyDescent="0.25">
      <c r="A98" s="105" t="s">
        <v>98</v>
      </c>
      <c r="B98" s="101">
        <v>-60000</v>
      </c>
      <c r="C98" s="114"/>
      <c r="D98" s="115" t="s">
        <v>100</v>
      </c>
      <c r="E98" s="96"/>
    </row>
    <row r="99" spans="1:5" s="97" customFormat="1" ht="173.25" customHeight="1" x14ac:dyDescent="0.25">
      <c r="A99" s="105" t="s">
        <v>99</v>
      </c>
      <c r="B99" s="101">
        <v>60000</v>
      </c>
      <c r="C99" s="113"/>
      <c r="D99" s="113"/>
      <c r="E99" s="96"/>
    </row>
    <row r="100" spans="1:5" s="103" customFormat="1" ht="24.75" customHeight="1" x14ac:dyDescent="0.25">
      <c r="A100" s="34" t="s">
        <v>0</v>
      </c>
      <c r="B100" s="104">
        <f>B98+B99</f>
        <v>0</v>
      </c>
      <c r="C100" s="34"/>
      <c r="D100" s="34"/>
      <c r="E100" s="102"/>
    </row>
    <row r="101" spans="1:5" ht="39" customHeight="1" x14ac:dyDescent="0.25">
      <c r="A101" s="34" t="s">
        <v>71</v>
      </c>
      <c r="B101" s="35">
        <f>B93</f>
        <v>1641752.15</v>
      </c>
      <c r="C101" s="36"/>
      <c r="D101" s="51"/>
    </row>
    <row r="102" spans="1:5" x14ac:dyDescent="0.25">
      <c r="A102" s="23"/>
      <c r="B102" s="91"/>
      <c r="C102" s="92"/>
    </row>
    <row r="103" spans="1:5" s="37" customFormat="1" x14ac:dyDescent="0.25">
      <c r="A103"/>
      <c r="B103" s="24"/>
      <c r="C103" s="13"/>
      <c r="D103" s="3"/>
    </row>
  </sheetData>
  <autoFilter ref="A5:D101"/>
  <customSheetViews>
    <customSheetView guid="{C4F1229C-F644-49BB-B399-CB0E66F0A536}" scale="71" showPageBreaks="1" fitToPage="1" printArea="1" showAutoFilter="1" view="pageBreakPreview">
      <pane xSplit="1" ySplit="4" topLeftCell="B5" activePane="bottomRight" state="frozen"/>
      <selection pane="bottomRight" activeCell="C43" sqref="C43:C47"/>
      <rowBreaks count="2" manualBreakCount="2">
        <brk id="14" max="3" man="1"/>
        <brk id="32" max="3" man="1"/>
      </rowBreaks>
      <pageMargins left="0.35433070866141736" right="0.22" top="0.54" bottom="0.19685039370078741" header="0.39370078740157483" footer="0"/>
      <printOptions horizontalCentered="1"/>
      <pageSetup paperSize="9" scale="42" firstPageNumber="5" fitToHeight="10" orientation="landscape" useFirstPageNumber="1" r:id="rId1"/>
      <headerFooter>
        <oddHeader>&amp;C&amp;P</oddHeader>
      </headerFooter>
      <autoFilter ref="A5:D101"/>
    </customSheetView>
    <customSheetView guid="{2D3D08B4-F1A7-4138-B102-6B6CEB6CB6B0}" scale="50" fitToPage="1" printArea="1" showAutoFilter="1">
      <pane xSplit="1" ySplit="4" topLeftCell="B37" activePane="bottomRight" state="frozen"/>
      <selection pane="bottomRight" activeCell="D37" sqref="D37:D38"/>
      <rowBreaks count="2" manualBreakCount="2">
        <brk id="15" max="3" man="1"/>
        <brk id="33" max="3" man="1"/>
      </rowBreaks>
      <pageMargins left="0.78740157480314965" right="0.78740157480314965" top="0.74803149606299213" bottom="0.39370078740157483" header="0.39370078740157483" footer="0"/>
      <printOptions horizontalCentered="1"/>
      <pageSetup paperSize="8" scale="38" firstPageNumber="5" fitToHeight="10" orientation="landscape" useFirstPageNumber="1" r:id="rId2"/>
      <headerFooter>
        <oddHeader>&amp;C&amp;P</oddHeader>
      </headerFooter>
      <autoFilter ref="A5:D101"/>
    </customSheetView>
    <customSheetView guid="{C970CA83-32AE-4431-A484-D39AFCC7C600}" scale="50" fitToPage="1" printArea="1" showAutoFilter="1">
      <pane xSplit="1" ySplit="4" topLeftCell="B35" activePane="bottomRight" state="frozen"/>
      <selection pane="bottomRight" activeCell="D35" sqref="D35:D36"/>
      <rowBreaks count="2" manualBreakCount="2">
        <brk id="15" max="3" man="1"/>
        <brk id="33" max="3" man="1"/>
      </rowBreaks>
      <pageMargins left="0.78740157480314965" right="0.78740157480314965" top="0.74803149606299213" bottom="0.39370078740157483" header="0.39370078740157483" footer="0"/>
      <printOptions horizontalCentered="1"/>
      <pageSetup paperSize="8" scale="38" firstPageNumber="5" fitToHeight="10" orientation="landscape" useFirstPageNumber="1" r:id="rId3"/>
      <headerFooter>
        <oddHeader>&amp;C&amp;P</oddHeader>
      </headerFooter>
      <autoFilter ref="A5:D101"/>
    </customSheetView>
    <customSheetView guid="{F59AD919-7FD1-4BB0-B86D-264A895B1B9E}" scale="60" showPageBreaks="1" fitToPage="1" printArea="1" view="pageBreakPreview">
      <pane xSplit="1" ySplit="4" topLeftCell="B85" activePane="bottomRight" state="frozen"/>
      <selection pane="bottomRight" activeCell="D92" sqref="D92"/>
      <rowBreaks count="2" manualBreakCount="2">
        <brk id="47" max="3" man="1"/>
        <brk id="70" max="3" man="1"/>
      </rowBreaks>
      <pageMargins left="0.78740157480314965" right="0.78740157480314965" top="0.74803149606299213" bottom="0.39370078740157483" header="0.39370078740157483" footer="0"/>
      <printOptions horizontalCentered="1"/>
      <pageSetup paperSize="9" scale="38" firstPageNumber="5" fitToHeight="10" orientation="landscape" useFirstPageNumber="1" r:id="rId4"/>
      <headerFooter>
        <oddHeader>&amp;C&amp;P</oddHeader>
      </headerFooter>
    </customSheetView>
    <customSheetView guid="{C05F61D9-2CE1-4F8D-A59F-231C44DC7E34}" scale="50" showPageBreaks="1" printArea="1" view="pageBreakPreview">
      <pane xSplit="2" ySplit="5" topLeftCell="C25" activePane="bottomRight" state="frozen"/>
      <selection pane="bottomRight" activeCell="A28" sqref="A28:XFD28"/>
      <colBreaks count="1" manualBreakCount="1">
        <brk id="4" max="1048575" man="1"/>
      </colBreaks>
      <pageMargins left="0.6692913385826772" right="0" top="0.51181102362204722" bottom="0.15748031496062992" header="0.39370078740157483" footer="0"/>
      <pageSetup paperSize="8" scale="53" fitToHeight="5" orientation="landscape" r:id="rId5"/>
      <headerFooter differentFirst="1">
        <oddHeader>&amp;C&amp;"Times New Roman,обычный"&amp;14&amp;P</oddHeader>
      </headerFooter>
    </customSheetView>
    <customSheetView guid="{D8163073-459B-4CC1-A84A-17AEAE2E4AA8}" scale="90" showPageBreaks="1" fitToPage="1">
      <pane xSplit="2" ySplit="5" topLeftCell="C105" activePane="bottomRight" state="frozen"/>
      <selection pane="bottomRight" activeCell="A97" sqref="A97:XFD97"/>
      <colBreaks count="1" manualBreakCount="1">
        <brk id="4" max="1048575" man="1"/>
      </colBreaks>
      <pageMargins left="1.1811023622047245" right="0.39370078740157483" top="0.78740157480314965" bottom="0.78740157480314965" header="0.39370078740157483" footer="0"/>
      <pageSetup paperSize="9" scale="37" fitToHeight="10" orientation="landscape" useFirstPageNumber="1" r:id="rId6"/>
      <headerFooter>
        <oddHeader>&amp;C&amp;"Times New Roman,обычный"&amp;14&amp;P</oddHeader>
      </headerFooter>
    </customSheetView>
    <customSheetView guid="{6534CE37-72FC-43CD-938E-9C2B8BA655A2}" scale="70" showPageBreaks="1" printArea="1" view="pageBreakPreview">
      <selection activeCell="A34" sqref="A34:D34"/>
      <rowBreaks count="1" manualBreakCount="1">
        <brk id="31" max="3" man="1"/>
      </rowBreaks>
      <colBreaks count="1" manualBreakCount="1">
        <brk id="5" max="1048575" man="1"/>
      </colBreaks>
      <pageMargins left="0.78740157480314965" right="0.78740157480314965" top="1.1811023622047245" bottom="0.59055118110236227" header="0.39370078740157483" footer="0"/>
      <pageSetup paperSize="9" scale="38" fitToHeight="0" orientation="landscape" useFirstPageNumber="1" r:id="rId7"/>
      <headerFooter>
        <oddHeader>&amp;C&amp;"Times New Roman,обычный"&amp;14&amp;P</oddHeader>
      </headerFooter>
    </customSheetView>
    <customSheetView guid="{677A1C2C-215F-4102-BEBC-58D3B87647DE}" scale="60" showPageBreaks="1">
      <pane xSplit="2" ySplit="5" topLeftCell="C42" activePane="bottomRight" state="frozen"/>
      <selection pane="bottomRight" activeCell="A44" sqref="A44"/>
      <colBreaks count="1" manualBreakCount="1">
        <brk id="5" max="1048575" man="1"/>
      </colBreaks>
      <pageMargins left="0" right="0" top="0.78740157480314965" bottom="0.59055118110236227" header="0.39370078740157483" footer="0"/>
      <pageSetup paperSize="9" scale="43" orientation="landscape" useFirstPageNumber="1" r:id="rId8"/>
      <headerFooter>
        <oddHeader>&amp;C&amp;"Times New Roman,обычный"&amp;14&amp;P</oddHeader>
      </headerFooter>
    </customSheetView>
    <customSheetView guid="{F1845C8C-E450-491E-87F6-3A3ADFD87BBB}" scale="60" showPageBreaks="1">
      <pane xSplit="2" ySplit="5" topLeftCell="C43" activePane="bottomRight" state="frozen"/>
      <selection pane="bottomRight" activeCell="A50" sqref="A50:XFD50"/>
      <colBreaks count="1" manualBreakCount="1">
        <brk id="5" max="1048575" man="1"/>
      </colBreaks>
      <pageMargins left="0.27559055118110237" right="0.23622047244094491" top="0.78740157480314965" bottom="0.31496062992125984" header="0.6692913385826772" footer="0"/>
      <pageSetup paperSize="9" scale="45" fitToHeight="10" orientation="landscape" useFirstPageNumber="1" r:id="rId9"/>
      <headerFooter>
        <oddHeader>&amp;C&amp;"Times New Roman,обычный"&amp;14&amp;P</oddHeader>
      </headerFooter>
    </customSheetView>
    <customSheetView guid="{1BEF2181-BC0A-4660-9AC3-A3A3AEFDA285}" scale="65" printArea="1">
      <pane xSplit="2" ySplit="4" topLeftCell="C50" activePane="bottomRight" state="frozen"/>
      <selection pane="bottomRight" activeCell="B68" sqref="B68"/>
      <colBreaks count="1" manualBreakCount="1">
        <brk id="5" max="1048575" man="1"/>
      </colBreaks>
      <pageMargins left="0" right="0" top="0.55118110236220474" bottom="0.15748031496062992" header="0.39370078740157483" footer="0"/>
      <printOptions horizontalCentered="1"/>
      <pageSetup paperSize="9" scale="50" orientation="landscape" r:id="rId10"/>
    </customSheetView>
    <customSheetView guid="{0ABDCBE0-789A-48C1-9B84-1C1A82B9604B}" scale="80" showPageBreaks="1" printArea="1">
      <pane xSplit="2" ySplit="4" topLeftCell="C21" activePane="bottomRight" state="frozen"/>
      <selection pane="bottomRight" activeCell="B28" sqref="B28"/>
      <colBreaks count="1" manualBreakCount="1">
        <brk id="5" max="1048575" man="1"/>
      </colBreaks>
      <pageMargins left="0" right="0" top="0.55118110236220474" bottom="0.15748031496062992" header="0.39370078740157483" footer="0"/>
      <printOptions horizontalCentered="1"/>
      <pageSetup paperSize="9" scale="50" orientation="landscape" r:id="rId11"/>
    </customSheetView>
    <customSheetView guid="{5F0F2925-4F64-41C1-B986-29C5EDB3CF4C}" scale="60" printArea="1">
      <pane xSplit="2" ySplit="4" topLeftCell="C50" activePane="bottomRight" state="frozen"/>
      <selection pane="bottomRight" activeCell="E63" sqref="E63"/>
      <colBreaks count="1" manualBreakCount="1">
        <brk id="5" max="1048575" man="1"/>
      </colBreaks>
      <pageMargins left="0" right="0" top="0.55118110236220474" bottom="0.15748031496062992" header="0.39370078740157483" footer="0"/>
      <printOptions horizontalCentered="1"/>
      <pageSetup paperSize="9" scale="50" orientation="landscape" r:id="rId12"/>
    </customSheetView>
    <customSheetView guid="{BC1DE83E-639E-483B-8415-9C0564827C30}" scale="80" showPageBreaks="1" printArea="1">
      <pane xSplit="2" ySplit="5" topLeftCell="C19" activePane="bottomRight" state="frozen"/>
      <selection pane="bottomRight" activeCell="D24" sqref="D24"/>
      <colBreaks count="1" manualBreakCount="1">
        <brk id="5" max="1048575" man="1"/>
      </colBreaks>
      <pageMargins left="0" right="0" top="0.78740157480314965" bottom="0.59055118110236227" header="0.39370078740157483" footer="0"/>
      <printOptions horizontalCentered="1"/>
      <pageSetup paperSize="9" scale="50" orientation="landscape" useFirstPageNumber="1" r:id="rId13"/>
      <headerFooter>
        <oddHeader>&amp;C&amp;"Times New Roman,обычный"&amp;14&amp;P</oddHeader>
      </headerFooter>
    </customSheetView>
    <customSheetView guid="{58EA18CC-91E9-4FF5-A1BC-86C89561BEAB}" scale="70" showPageBreaks="1" printArea="1" topLeftCell="A4">
      <pane xSplit="2" ySplit="3" topLeftCell="E31" activePane="bottomRight" state="frozen"/>
      <selection pane="bottomRight" activeCell="E34" sqref="E34"/>
      <colBreaks count="1" manualBreakCount="1">
        <brk id="5" max="1048575" man="1"/>
      </colBreaks>
      <pageMargins left="0" right="0" top="0.78740157480314965" bottom="0.39370078740157483" header="0.39370078740157483" footer="0"/>
      <printOptions horizontalCentered="1"/>
      <pageSetup paperSize="9" scale="50" orientation="landscape" useFirstPageNumber="1" r:id="rId14"/>
    </customSheetView>
    <customSheetView guid="{13DF3E3E-0023-47B3-BAF6-5BC4F0B04656}" scale="56" showPageBreaks="1" printArea="1" topLeftCell="B1">
      <selection activeCell="E59" sqref="E59"/>
      <colBreaks count="1" manualBreakCount="1">
        <brk id="5" max="1048575" man="1"/>
      </colBreaks>
      <pageMargins left="0" right="0" top="0.55118110236220474" bottom="0.15748031496062992" header="0.39370078740157483" footer="0"/>
      <printOptions horizontalCentered="1"/>
      <pageSetup paperSize="9" scale="50" orientation="landscape" r:id="rId15"/>
    </customSheetView>
    <customSheetView guid="{AF030647-8264-4336-A0BC-EB17CF61641D}" scale="65" showPageBreaks="1" printArea="1">
      <pane xSplit="2" ySplit="4" topLeftCell="C32" activePane="bottomRight" state="frozen"/>
      <selection pane="bottomRight" activeCell="D40" sqref="D40:E40"/>
      <colBreaks count="1" manualBreakCount="1">
        <brk id="5" max="1048575" man="1"/>
      </colBreaks>
      <pageMargins left="0" right="0" top="0.55118110236220474" bottom="0.15748031496062992" header="0.39370078740157483" footer="0"/>
      <printOptions horizontalCentered="1"/>
      <pageSetup paperSize="9" scale="50" orientation="landscape" r:id="rId16"/>
    </customSheetView>
    <customSheetView guid="{58A50FC9-6F17-43B0-B0C0-903F08D6B6CB}" scale="56" showPageBreaks="1" printArea="1" hiddenRows="1" topLeftCell="A4">
      <pane xSplit="2" ySplit="2" topLeftCell="C6" activePane="bottomRight" state="frozen"/>
      <selection pane="bottomRight" activeCell="B6" sqref="B6"/>
      <colBreaks count="1" manualBreakCount="1">
        <brk id="5" max="1048575" man="1"/>
      </colBreaks>
      <pageMargins left="0" right="0" top="0.78740157480314965" bottom="0.59055118110236227" header="0.39370078740157483" footer="0"/>
      <printOptions horizontalCentered="1"/>
      <pageSetup paperSize="9" scale="50" orientation="landscape" useFirstPageNumber="1" r:id="rId17"/>
      <headerFooter>
        <oddHeader>&amp;C&amp;"Times New Roman,обычный"&amp;14&amp;P</oddHeader>
      </headerFooter>
    </customSheetView>
    <customSheetView guid="{9E1457AD-2F1E-40DE-98F3-31869029BCA4}" scale="60" showPageBreaks="1" printArea="1">
      <pane xSplit="2" ySplit="4" topLeftCell="C24" activePane="bottomRight" state="frozen"/>
      <selection pane="bottomRight" activeCell="C21" sqref="C21"/>
      <colBreaks count="1" manualBreakCount="1">
        <brk id="5" max="1048575" man="1"/>
      </colBreaks>
      <pageMargins left="0" right="0" top="0.55118110236220474" bottom="0.15748031496062992" header="0.39370078740157483" footer="0"/>
      <printOptions horizontalCentered="1"/>
      <pageSetup paperSize="9" scale="50" orientation="landscape" r:id="rId18"/>
    </customSheetView>
    <customSheetView guid="{31EBE298-72ED-49A3-88F5-87F98A6F238B}" scale="70" showPageBreaks="1">
      <pane xSplit="1" ySplit="4" topLeftCell="B14" activePane="bottomRight" state="frozen"/>
      <selection pane="bottomRight" activeCell="D17" sqref="D17"/>
      <pageMargins left="0.78740157480314965" right="0.78740157480314965" top="1.1811023622047245" bottom="0.39370078740157483" header="0.39370078740157483" footer="0"/>
      <printOptions horizontalCentered="1"/>
      <pageSetup paperSize="9" scale="65" orientation="landscape" useFirstPageNumber="1" r:id="rId19"/>
    </customSheetView>
    <customSheetView guid="{74B37B9C-2526-431A-B55C-D4A4048B8181}" scale="55" showPageBreaks="1">
      <pane xSplit="2" ySplit="5" topLeftCell="C27" activePane="bottomRight" state="frozen"/>
      <selection pane="bottomRight" activeCell="D32" sqref="D32"/>
      <colBreaks count="1" manualBreakCount="1">
        <brk id="5" max="1048575" man="1"/>
      </colBreaks>
      <pageMargins left="0.78740157480314965" right="0.78740157480314965" top="1.1811023622047245" bottom="0.59055118110236227" header="0.39370078740157483" footer="0"/>
      <pageSetup paperSize="9" scale="40" fitToHeight="0" orientation="landscape" useFirstPageNumber="1" r:id="rId20"/>
      <headerFooter>
        <oddHeader>&amp;C&amp;"Times New Roman,обычный"&amp;14&amp;P</oddHeader>
      </headerFooter>
    </customSheetView>
    <customSheetView guid="{9D807E20-0DCE-4079-B453-713D96B99B15}" scale="60" showPageBreaks="1" fitToPage="1">
      <pane xSplit="2" ySplit="5" topLeftCell="C15" activePane="bottomRight" state="frozen"/>
      <selection pane="bottomRight" activeCell="C16" sqref="C16"/>
      <colBreaks count="1" manualBreakCount="1">
        <brk id="5" max="1048575" man="1"/>
      </colBreaks>
      <pageMargins left="1.1811023622047245" right="0.39370078740157483" top="0.78740157480314965" bottom="0.78740157480314965" header="0.39370078740157483" footer="0"/>
      <pageSetup paperSize="9" scale="35" fitToHeight="10" orientation="landscape" useFirstPageNumber="1" r:id="rId21"/>
      <headerFooter>
        <oddHeader>&amp;C&amp;"Times New Roman,обычный"&amp;14&amp;P</oddHeader>
      </headerFooter>
    </customSheetView>
    <customSheetView guid="{13AB9109-ECCD-4FB1-9737-3D62B4E7DB8F}" scale="70" showPageBreaks="1">
      <pane xSplit="2" ySplit="5" topLeftCell="C15" activePane="bottomRight" state="frozen"/>
      <selection pane="bottomRight" activeCell="C18" sqref="C18"/>
      <colBreaks count="1" manualBreakCount="1">
        <brk id="5" max="1048575" man="1"/>
      </colBreaks>
      <pageMargins left="0.78740157480314965" right="0.78740157480314965" top="1.1811023622047245" bottom="0.59055118110236227" header="0.39370078740157483" footer="0"/>
      <pageSetup paperSize="9" scale="40" fitToHeight="0" orientation="landscape" useFirstPageNumber="1" r:id="rId22"/>
      <headerFooter>
        <oddHeader>&amp;C&amp;"Times New Roman,обычный"&amp;14&amp;P</oddHeader>
      </headerFooter>
    </customSheetView>
    <customSheetView guid="{386467DA-AE54-48DD-A0C0-0F29318F2700}" scale="60" showPageBreaks="1" fitToPage="1">
      <pane xSplit="1" ySplit="4" topLeftCell="B5" activePane="bottomRight" state="frozen"/>
      <selection pane="bottomRight" activeCell="C24" sqref="C24"/>
      <pageMargins left="1.1811023622047245" right="0.39370078740157483" top="0.78740157480314965" bottom="0.78740157480314965" header="0.39370078740157483" footer="0"/>
      <printOptions horizontalCentered="1"/>
      <pageSetup paperSize="9" scale="36" fitToHeight="10" orientation="landscape" useFirstPageNumber="1" r:id="rId23"/>
    </customSheetView>
    <customSheetView guid="{B0F5B057-653B-4F95-BADE-41F17396D177}" scale="60" showPageBreaks="1" fitToPage="1">
      <pane xSplit="1" ySplit="4" topLeftCell="B23" activePane="bottomRight" state="frozen"/>
      <selection pane="bottomRight" activeCell="D26" sqref="D25:D26"/>
      <pageMargins left="1.1811023622047245" right="0.39370078740157483" top="0.78740157480314965" bottom="0.78740157480314965" header="0.39370078740157483" footer="0"/>
      <printOptions horizontalCentered="1"/>
      <pageSetup paperSize="9" scale="27" fitToHeight="10" orientation="landscape" useFirstPageNumber="1" r:id="rId24"/>
    </customSheetView>
    <customSheetView guid="{7AAF5922-39F8-4282-B83D-A48B18C8B156}" scale="70" showPageBreaks="1" fitToPage="1" printArea="1" view="pageBreakPreview">
      <pane xSplit="1" ySplit="4" topLeftCell="D96" activePane="bottomRight" state="frozen"/>
      <selection pane="bottomRight" activeCell="D97" sqref="D97"/>
      <pageMargins left="0.78740157480314965" right="0.78740157480314965" top="0.74803149606299213" bottom="0.39370078740157483" header="0.15748031496062992" footer="0.35433070866141736"/>
      <printOptions horizontalCentered="1"/>
      <pageSetup paperSize="8" scale="39" fitToHeight="0" orientation="portrait" useFirstPageNumber="1" r:id="rId25"/>
    </customSheetView>
    <customSheetView guid="{D67D0B2C-3E73-4124-8533-50B50CCB7689}" scale="60" showPageBreaks="1">
      <pane xSplit="2" ySplit="5" topLeftCell="C135" activePane="bottomRight" state="frozen"/>
      <selection pane="bottomRight" activeCell="A141" sqref="A141"/>
      <pageMargins left="0.47244094488188981" right="0" top="0.70866141732283472" bottom="0.55118110236220474" header="0.51181102362204722" footer="0"/>
      <pageSetup paperSize="8" scale="10" orientation="landscape" useFirstPageNumber="1" r:id="rId26"/>
      <headerFooter>
        <oddHeader>&amp;C&amp;"Times New Roman,обычный"&amp;14&amp;P</oddHeader>
      </headerFooter>
    </customSheetView>
    <customSheetView guid="{0F22DF55-A5BA-47E9-8393-9C83F3558F7B}" scale="69" showPageBreaks="1" printArea="1" view="pageBreakPreview">
      <pane xSplit="2" ySplit="5" topLeftCell="C27" activePane="bottomRight" state="frozen"/>
      <selection pane="bottomRight" activeCell="D30" sqref="D30"/>
      <colBreaks count="1" manualBreakCount="1">
        <brk id="4" max="1048575" man="1"/>
      </colBreaks>
      <pageMargins left="0.6692913385826772" right="0" top="0.51181102362204722" bottom="0.15748031496062992" header="0.39370078740157483" footer="0"/>
      <pageSetup paperSize="8" scale="32" fitToHeight="5" orientation="landscape" r:id="rId27"/>
      <headerFooter differentFirst="1">
        <oddHeader>&amp;C&amp;"Times New Roman,обычный"&amp;14&amp;P</oddHeader>
      </headerFooter>
    </customSheetView>
    <customSheetView guid="{E6F5D563-72F7-4B76-A0D3-D57D74D01F2C}" scale="70" showPageBreaks="1" fitToPage="1" printArea="1" view="pageBreakPreview">
      <pane xSplit="2" ySplit="5" topLeftCell="C87" activePane="bottomRight" state="frozen"/>
      <selection pane="bottomRight" activeCell="C98" sqref="C98"/>
      <colBreaks count="1" manualBreakCount="1">
        <brk id="4" max="1048575" man="1"/>
      </colBreaks>
      <pageMargins left="0.6692913385826772" right="0" top="0.78740157480314965" bottom="0.59055118110236227" header="0.39370078740157483" footer="0"/>
      <pageSetup paperSize="8" scale="41" fitToHeight="5" orientation="portrait" r:id="rId28"/>
      <headerFooter differentFirst="1">
        <oddHeader>&amp;C&amp;"Times New Roman,обычный"&amp;14&amp;P</oddHeader>
      </headerFooter>
    </customSheetView>
    <customSheetView guid="{DCA91301-5B54-4759-973D-532AD1A8E537}" scale="85" showPageBreaks="1" fitToPage="1">
      <pane xSplit="1" ySplit="4" topLeftCell="D19" activePane="bottomRight" state="frozen"/>
      <selection pane="bottomRight" activeCell="D20" sqref="D20"/>
      <pageMargins left="1.1811023622047245" right="0.39370078740157483" top="0.78740157480314965" bottom="0.78740157480314965" header="0.39370078740157483" footer="0"/>
      <printOptions horizontalCentered="1"/>
      <pageSetup paperSize="9" scale="34" fitToHeight="10" orientation="landscape" useFirstPageNumber="1" r:id="rId29"/>
    </customSheetView>
    <customSheetView guid="{8ADB82F7-BC94-4A32-9680-8CFBAC1E956D}" scale="71" showPageBreaks="1" fitToPage="1">
      <pane xSplit="1" ySplit="4" topLeftCell="B19" activePane="bottomRight" state="frozen"/>
      <selection pane="bottomRight" activeCell="D24" sqref="D24"/>
      <pageMargins left="0.16" right="0.16" top="0.22" bottom="0.16" header="0.39370078740157483" footer="0"/>
      <printOptions horizontalCentered="1"/>
      <pageSetup paperSize="9" scale="39" fitToHeight="50" orientation="landscape" useFirstPageNumber="1" r:id="rId30"/>
    </customSheetView>
    <customSheetView guid="{D963C193-9B68-47A7-AFD2-A31FAC2CD833}" scale="71" showPageBreaks="1">
      <pane xSplit="2" ySplit="5" topLeftCell="C27" activePane="bottomRight" state="frozen"/>
      <selection pane="bottomRight" activeCell="D32" sqref="D32"/>
      <colBreaks count="1" manualBreakCount="1">
        <brk id="4" max="1048575" man="1"/>
      </colBreaks>
      <pageMargins left="0" right="0" top="0" bottom="0" header="0.39370078740157483" footer="0"/>
      <pageSetup paperSize="8" scale="50" fitToHeight="7" orientation="landscape" useFirstPageNumber="1" r:id="rId31"/>
      <headerFooter>
        <oddHeader>&amp;C&amp;"Times New Roman,обычный"&amp;14&amp;P</oddHeader>
      </headerFooter>
    </customSheetView>
    <customSheetView guid="{54D3BCF1-2C0B-42E0-B856-B74ED4DD1A00}" scale="60" showPageBreaks="1" printArea="1">
      <pane xSplit="1" ySplit="4" topLeftCell="B95" activePane="bottomRight" state="frozen"/>
      <selection pane="bottomRight" activeCell="A95" sqref="A95"/>
      <colBreaks count="1" manualBreakCount="1">
        <brk id="4" max="1048575" man="1"/>
      </colBreaks>
      <pageMargins left="0.78740157480314965" right="0.78740157480314965" top="1.1811023622047245" bottom="0.39370078740157483" header="0.39370078740157483" footer="0"/>
      <printOptions horizontalCentered="1"/>
      <pageSetup paperSize="9" scale="40" orientation="landscape" useFirstPageNumber="1" r:id="rId32"/>
    </customSheetView>
    <customSheetView guid="{260387B0-B1F3-4AAF-947E-15E02CF4B4A4}" scale="60" showPageBreaks="1" fitToPage="1" printArea="1" view="pageBreakPreview">
      <pane xSplit="1" ySplit="4" topLeftCell="B56" activePane="bottomRight" state="frozen"/>
      <selection pane="bottomRight" activeCell="D60" sqref="D60"/>
      <pageMargins left="0.78740157480314965" right="0.78740157480314965" top="0.74803149606299213" bottom="0.39370078740157483" header="0.15748031496062992" footer="0.35433070866141736"/>
      <printOptions horizontalCentered="1"/>
      <pageSetup paperSize="8" scale="38" fitToHeight="0" orientation="portrait" useFirstPageNumber="1" r:id="rId33"/>
    </customSheetView>
  </customSheetViews>
  <mergeCells count="29">
    <mergeCell ref="A76:A79"/>
    <mergeCell ref="A80:A81"/>
    <mergeCell ref="A56:A57"/>
    <mergeCell ref="A59:A64"/>
    <mergeCell ref="A39:A40"/>
    <mergeCell ref="A43:A47"/>
    <mergeCell ref="B37:B38"/>
    <mergeCell ref="A35:A38"/>
    <mergeCell ref="A52:A53"/>
    <mergeCell ref="A71:A74"/>
    <mergeCell ref="C43:C47"/>
    <mergeCell ref="C52:C53"/>
    <mergeCell ref="B43:B44"/>
    <mergeCell ref="D43:D44"/>
    <mergeCell ref="C98:C99"/>
    <mergeCell ref="D98:D99"/>
    <mergeCell ref="A1:D1"/>
    <mergeCell ref="A2:D2"/>
    <mergeCell ref="A7:D7"/>
    <mergeCell ref="A6:D6"/>
    <mergeCell ref="B35:B36"/>
    <mergeCell ref="C35:C36"/>
    <mergeCell ref="D35:D36"/>
    <mergeCell ref="A15:A16"/>
    <mergeCell ref="A10:A12"/>
    <mergeCell ref="C82:C84"/>
    <mergeCell ref="D37:D38"/>
    <mergeCell ref="C37:C38"/>
    <mergeCell ref="C73:C74"/>
  </mergeCells>
  <printOptions horizontalCentered="1"/>
  <pageMargins left="0.35433070866141736" right="0.22" top="0.54" bottom="0.19685039370078741" header="0.39370078740157483" footer="0"/>
  <pageSetup paperSize="9" scale="42" firstPageNumber="5" fitToHeight="10" orientation="landscape" useFirstPageNumber="1" r:id="rId34"/>
  <headerFooter>
    <oddHeader>&amp;C&amp;P</oddHeader>
  </headerFooter>
  <rowBreaks count="2" manualBreakCount="2">
    <brk id="14" max="3" man="1"/>
    <brk id="32"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2025</vt:lpstr>
      <vt:lpstr>'2025'!Заголовки_для_печати</vt:lpstr>
      <vt:lpstr>'2025'!Область_печати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Кожапенко Ольга Александровна</dc:creator>
  <cp:lastModifiedBy>Бессмертных Людмила Александровна</cp:lastModifiedBy>
  <cp:lastPrinted>2025-01-30T05:17:57Z</cp:lastPrinted>
  <dcterms:created xsi:type="dcterms:W3CDTF">2012-06-07T09:58:45Z</dcterms:created>
  <dcterms:modified xsi:type="dcterms:W3CDTF">2025-01-30T05:20:43Z</dcterms:modified>
</cp:coreProperties>
</file>